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285" windowHeight="822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'Arkusz1'!$A$4:$Q$511</definedName>
    <definedName name="Excel_BuiltIn__FilterDatabase_1">'Arkusz1'!$A$1:$Q$511</definedName>
    <definedName name="Excel_BuiltIn__FilterDatabase_11">'Arkusz1'!$A$4:$Q$511</definedName>
    <definedName name="Excel_BuiltIn__FilterDatabase_1_1">'Arkusz1'!$A$4:$L$511</definedName>
    <definedName name="_xlnm.Print_Titles" localSheetId="0">'Arkusz1'!$5:$9</definedName>
  </definedNames>
  <calcPr fullCalcOnLoad="1"/>
</workbook>
</file>

<file path=xl/sharedStrings.xml><?xml version="1.0" encoding="utf-8"?>
<sst xmlns="http://schemas.openxmlformats.org/spreadsheetml/2006/main" count="531" uniqueCount="141">
  <si>
    <t>w złotych</t>
  </si>
  <si>
    <t>Dział</t>
  </si>
  <si>
    <t>Treść</t>
  </si>
  <si>
    <t>z tego:</t>
  </si>
  <si>
    <t>Rozdział</t>
  </si>
  <si>
    <t>wydatki bieżące</t>
  </si>
  <si>
    <t>wydatki majątkowe</t>
  </si>
  <si>
    <t>§</t>
  </si>
  <si>
    <t>wynagrodzenia i naliczone od nich składki jednostek budżetowych</t>
  </si>
  <si>
    <t>wydatki związane z realizacją statutowych zadań jednostek budżetowych</t>
  </si>
  <si>
    <t>świadczenia na rzecz osób fizycznych</t>
  </si>
  <si>
    <t>w. na programy finansowane  z udziałem środków opisanych w art. 5 ust. 1 pkt 2. i 3 ufp w części zw. z realizacją zadań jst</t>
  </si>
  <si>
    <t>wydatki z tytułu poręczeń i gwarancji</t>
  </si>
  <si>
    <t>wydatki na obsługę długu</t>
  </si>
  <si>
    <t>inwestycje i zakupy inwestycyjne ogółem</t>
  </si>
  <si>
    <t>w tym:</t>
  </si>
  <si>
    <t>zakup i objęcie akcji i udzialów</t>
  </si>
  <si>
    <t>wniesienie wkładów do spółek prawa handlowego</t>
  </si>
  <si>
    <t>dotacje na zadania inwestycyjne</t>
  </si>
  <si>
    <t>ROLNICTWO I ŁOWIECTWO</t>
  </si>
  <si>
    <t>01030</t>
  </si>
  <si>
    <t>Pozostała działalność</t>
  </si>
  <si>
    <t>Zakup materiałów i wyposażenia</t>
  </si>
  <si>
    <t>Różne opłaty i składki</t>
  </si>
  <si>
    <t>TRANSPORT I ŁĄCZNOŚĆ</t>
  </si>
  <si>
    <t>Zakup usług pozostałych</t>
  </si>
  <si>
    <t>Drogi publiczne powiatowe</t>
  </si>
  <si>
    <t>Wynagrodzenia bezosobowe</t>
  </si>
  <si>
    <t>Zakup usług remontowych</t>
  </si>
  <si>
    <t>Drogi publiczne gminne</t>
  </si>
  <si>
    <t>Koszty postępowania sądowego i prokuratorskiego</t>
  </si>
  <si>
    <t>Wydatki inwestycyjne jednostek budżetowych</t>
  </si>
  <si>
    <t>TURYSTYKA</t>
  </si>
  <si>
    <t>GOSPODARKA MIESZKANIOWA</t>
  </si>
  <si>
    <t>Gospodarka gruntami i nieruchomościami</t>
  </si>
  <si>
    <t>Zakup energii</t>
  </si>
  <si>
    <t>Podatek od nieruchomości</t>
  </si>
  <si>
    <t>Wydatki na zakupy inwestycyjne jednostek budżetowych</t>
  </si>
  <si>
    <t>DZIAŁALNOŚĆ USŁUGOWA</t>
  </si>
  <si>
    <t>Plany zagospodarowania przestrzennego</t>
  </si>
  <si>
    <t>Cmentarze</t>
  </si>
  <si>
    <t>ADMINISTRACJA PUBLICZNA</t>
  </si>
  <si>
    <t>Urzędy wojewódzkie</t>
  </si>
  <si>
    <t>Wynagrodzenia osobowe pracowników</t>
  </si>
  <si>
    <t>Dodatkowe wynagrodzenia roczne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</si>
  <si>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</si>
  <si>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</si>
  <si>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</si>
  <si>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</si>
  <si>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 xml:space="preserve">Opłaty z tytułu zakupu usług telekomunikacyjnych świadczonych w ruchomej publicznej sieci telefonicznej </t>
  </si>
  <si>
    <t>Urzędy gmin (miast i miast na prawach powiatu)</t>
  </si>
  <si>
    <t>Wydatki osobowe niezaliczone do wynagrodzeń</t>
  </si>
  <si>
    <t>Zakup usług zdrowotnych</t>
  </si>
  <si>
    <t>Zakup usług dostępu do sieci Internet</t>
  </si>
  <si>
    <t xml:space="preserve">Opłaty z tytułu zakupu usług telekomunikacyjnych świadczonych w stacjonarnej publicznej sieci telefonicznej </t>
  </si>
  <si>
    <t>Podróże służbowe krajowe</t>
  </si>
  <si>
    <t>Podróże służbowe zagraniczne</t>
  </si>
  <si>
    <t>Odpisy na zakładowy fundusz świadczeń socjalnych</t>
  </si>
  <si>
    <t>Szkolenia pracowników niebędących członkami korpusu służby cywilnej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</si>
  <si>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</si>
  <si>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</si>
  <si>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</si>
  <si>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</si>
  <si>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</si>
  <si>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Zadania ratownictwa górskiego i wodnego</t>
  </si>
  <si>
    <t>Zarządzanie kryzysowe</t>
  </si>
  <si>
    <t>Obsługa długu publicznego</t>
  </si>
  <si>
    <t>Obsługa papierów wartościowych, kredytów i pożyczek j.s.t.</t>
  </si>
  <si>
    <t>Odsetki od samorządowych papierów wartościowych lub zaciągniętych przez j.s.t.kredytów i pożyczek</t>
  </si>
  <si>
    <t>RÓŻNE ROZLICZENIA</t>
  </si>
  <si>
    <t>Rezerwy ogólne i celowe</t>
  </si>
  <si>
    <t xml:space="preserve">Rezerwy </t>
  </si>
  <si>
    <t>OŚWIATA I WYCHOWANIE</t>
  </si>
  <si>
    <t>Szkoły podstawowe</t>
  </si>
  <si>
    <t>Zakup pomocy naukowych, dydaktycznych i książek</t>
  </si>
  <si>
    <t>Przedszkola</t>
  </si>
  <si>
    <t>Zakup środków żywności</t>
  </si>
  <si>
    <t>Gimnazja</t>
  </si>
  <si>
    <t>Dowożenie uczniów do szkół</t>
  </si>
  <si>
    <t>Zespoły obsługi ekonomiczno – administracyjnej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</si>
  <si>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</si>
  <si>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</si>
  <si>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</si>
  <si>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</si>
  <si>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</si>
  <si>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Świadczenia rodzinne, świadczenia z funduszu alimentacyjnego oraz składki na ubezpieczenia emerytalne i rentowe z ubezpieczenia społecznego</t>
  </si>
  <si>
    <t>Świadczenia społeczne</t>
  </si>
  <si>
    <t>Składki na ubezpieczenia zdrowotne opłacane za osoby pobierające niektóre świadczenia z pomocy społecznej, niektóre świadczenia rodzinne oraz za osoby uczestniczące w zajęciach w centrum integracji społecznej</t>
  </si>
  <si>
    <t>Składki na ubezpieczenia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</si>
  <si>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</si>
  <si>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</si>
  <si>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</si>
  <si>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</si>
  <si>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</si>
  <si>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</si>
  <si>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</si>
  <si>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</si>
  <si>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GOSPODARKA KOMUNALNA I OCHRONA ŚRODOWISKA</t>
  </si>
  <si>
    <t>Gospodarka ściekowa i ochrona wód</t>
  </si>
  <si>
    <t>Oczyszczanie miasta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</si>
  <si>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</si>
  <si>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</si>
  <si>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</si>
  <si>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</si>
  <si>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Dotacja podmiotowa z budżetu dla samorządowej instytucji kultury</t>
  </si>
  <si>
    <t>Biblioteki</t>
  </si>
  <si>
    <t>Obiekty sportowe</t>
  </si>
  <si>
    <t>RAZEM:</t>
  </si>
  <si>
    <t xml:space="preserve">inwestycje i zakupy inwestycyjne na programy finansowane z udziałem środków wym. w art.5 ust. 1 pkt 2. i 3 ufp  </t>
  </si>
  <si>
    <t>dotacje na zadania            bieżące</t>
  </si>
  <si>
    <t>01010</t>
  </si>
  <si>
    <t>01041</t>
  </si>
  <si>
    <t>Plan na  2013 r.</t>
  </si>
  <si>
    <t>Zadania w zakresie kultury fizycznej</t>
  </si>
  <si>
    <t xml:space="preserve">KULTURA FIZYCZNA </t>
  </si>
  <si>
    <t>Wydatki budżetu Gminy Zalewo w 2012 r.</t>
  </si>
  <si>
    <t>Infratsruktura wodociągowa i sanitacyjna wsi</t>
  </si>
  <si>
    <t>Izby rolnicze</t>
  </si>
  <si>
    <t>Wpłaty gmin na rzecz izb rolniczych w wysokości 2% uzyskanych wpływów z podatku rolnego</t>
  </si>
  <si>
    <t>Program Rozwoju Obszarów Wiejskich 2007-2013</t>
  </si>
  <si>
    <t>Drogi publiczne wojewódzkie</t>
  </si>
  <si>
    <t>Zakłady gospodarki mieszkaniowej</t>
  </si>
  <si>
    <t>Dotacja podmiotowa z budżetu dla samorządowego zakładu budżetowego</t>
  </si>
  <si>
    <t>Agencja Nieruchomości Rolnych</t>
  </si>
  <si>
    <t>Wpłaty na Państwowy Fundusz Rehabilitacji Osób Niepełnosprawych</t>
  </si>
  <si>
    <t>Dotacja celowa z budżetu na finansowanie lub dofinansowanie zadań zleconych do realizaxcji stowarzyszeniom</t>
  </si>
  <si>
    <t>Wynagrodzenia agencyjno - prowizyjne</t>
  </si>
  <si>
    <t>Dotacja celowa z budżetu na finansowanie lub dofinansowanie zadań zleconych do realizacji pozostałym jednostkom niezaliczanym do sektora finansów publicznych</t>
  </si>
  <si>
    <t>Oddziały przedszkolen w szkołach podstawowych</t>
  </si>
  <si>
    <t>Pozostałe podatki na rzecz budżetów j.s.t.</t>
  </si>
  <si>
    <t>Placówki opiekuńczo-wychowawcze</t>
  </si>
  <si>
    <t>Domy pomocy społecznej</t>
  </si>
  <si>
    <t>Zakup usług przez j.s.t. od innych j.s.t.</t>
  </si>
  <si>
    <t>Rodziny zastępcze</t>
  </si>
  <si>
    <t>Wspieranie rodziny</t>
  </si>
  <si>
    <t>Opłaty na rzecz budżetów j.s.t.</t>
  </si>
  <si>
    <t>Dotacje celowe przekazane gminie na zadania bieżące realizowane na podstawie porozumień między j.s.t.</t>
  </si>
  <si>
    <t>Domy i ośrodki kultury, świetlice i kluby</t>
  </si>
  <si>
    <t>Dotacje celowe z budżetu na finansowanie lub dofinansowanie kosztów realizacji inwestycji i zakupów inwestycyjnych innych jednostek sektora finansów publicznych</t>
  </si>
  <si>
    <t>Wpływy i wydatki nzwiązane z gromadzeniem środków z opłat i kar za korzystanie ze środowiska</t>
  </si>
  <si>
    <t>Zał. nr 2 do Uchwały NrXXXV/249/13  Rady Miejskiej w Zalewie z dnia 31 stycznia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</si>
</sst>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Arial CE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8" fillId="0" borderId="11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33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0" fillId="0" borderId="13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4" fontId="28" fillId="0" borderId="11" xfId="0" applyNumberFormat="1" applyFont="1" applyFill="1" applyBorder="1" applyAlignment="1">
      <alignment vertical="center"/>
    </xf>
    <xf numFmtId="4" fontId="28" fillId="0" borderId="11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vertical="center"/>
    </xf>
    <xf numFmtId="4" fontId="19" fillId="0" borderId="12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vertical="center"/>
    </xf>
    <xf numFmtId="4" fontId="28" fillId="0" borderId="13" xfId="0" applyNumberFormat="1" applyFont="1" applyFill="1" applyBorder="1" applyAlignment="1">
      <alignment vertical="center"/>
    </xf>
    <xf numFmtId="4" fontId="28" fillId="0" borderId="18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8" fillId="24" borderId="19" xfId="0" applyFont="1" applyFill="1" applyBorder="1" applyAlignment="1">
      <alignment horizontal="left" vertical="center" wrapText="1"/>
    </xf>
    <xf numFmtId="4" fontId="28" fillId="24" borderId="19" xfId="0" applyNumberFormat="1" applyFont="1" applyFill="1" applyBorder="1" applyAlignment="1">
      <alignment vertical="center"/>
    </xf>
    <xf numFmtId="0" fontId="28" fillId="24" borderId="20" xfId="0" applyFont="1" applyFill="1" applyBorder="1" applyAlignment="1">
      <alignment vertical="center" wrapText="1"/>
    </xf>
    <xf numFmtId="4" fontId="28" fillId="24" borderId="20" xfId="0" applyNumberFormat="1" applyFont="1" applyFill="1" applyBorder="1" applyAlignment="1">
      <alignment vertical="center"/>
    </xf>
    <xf numFmtId="4" fontId="28" fillId="24" borderId="21" xfId="0" applyNumberFormat="1" applyFont="1" applyFill="1" applyBorder="1" applyAlignment="1">
      <alignment vertical="center"/>
    </xf>
    <xf numFmtId="0" fontId="28" fillId="25" borderId="20" xfId="0" applyFont="1" applyFill="1" applyBorder="1" applyAlignment="1">
      <alignment vertical="center" wrapText="1"/>
    </xf>
    <xf numFmtId="4" fontId="28" fillId="25" borderId="20" xfId="0" applyNumberFormat="1" applyFont="1" applyFill="1" applyBorder="1" applyAlignment="1">
      <alignment vertical="center"/>
    </xf>
    <xf numFmtId="4" fontId="28" fillId="25" borderId="21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28" fillId="24" borderId="20" xfId="0" applyFont="1" applyFill="1" applyBorder="1" applyAlignment="1">
      <alignment vertical="center"/>
    </xf>
    <xf numFmtId="1" fontId="28" fillId="24" borderId="20" xfId="0" applyNumberFormat="1" applyFont="1" applyFill="1" applyBorder="1" applyAlignment="1">
      <alignment vertical="center"/>
    </xf>
    <xf numFmtId="0" fontId="28" fillId="24" borderId="22" xfId="0" applyFont="1" applyFill="1" applyBorder="1" applyAlignment="1">
      <alignment horizontal="center" vertical="center"/>
    </xf>
    <xf numFmtId="1" fontId="28" fillId="24" borderId="22" xfId="0" applyNumberFormat="1" applyFont="1" applyFill="1" applyBorder="1" applyAlignment="1">
      <alignment horizontal="center" vertical="center"/>
    </xf>
    <xf numFmtId="164" fontId="28" fillId="24" borderId="23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right" vertical="center"/>
    </xf>
    <xf numFmtId="0" fontId="28" fillId="25" borderId="2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4" fontId="28" fillId="24" borderId="26" xfId="0" applyNumberFormat="1" applyFont="1" applyFill="1" applyBorder="1" applyAlignment="1">
      <alignment vertical="center"/>
    </xf>
    <xf numFmtId="0" fontId="28" fillId="0" borderId="27" xfId="0" applyFont="1" applyFill="1" applyBorder="1" applyAlignment="1" quotePrefix="1">
      <alignment horizontal="center" vertical="center"/>
    </xf>
    <xf numFmtId="4" fontId="28" fillId="0" borderId="28" xfId="0" applyNumberFormat="1" applyFon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0" fontId="28" fillId="0" borderId="24" xfId="0" applyFont="1" applyFill="1" applyBorder="1" applyAlignment="1" quotePrefix="1">
      <alignment horizontal="center" vertical="center"/>
    </xf>
    <xf numFmtId="4" fontId="28" fillId="0" borderId="29" xfId="0" applyNumberFormat="1" applyFont="1" applyFill="1" applyBorder="1" applyAlignment="1">
      <alignment vertical="center"/>
    </xf>
    <xf numFmtId="165" fontId="28" fillId="0" borderId="24" xfId="0" applyNumberFormat="1" applyFont="1" applyFill="1" applyBorder="1" applyAlignment="1">
      <alignment horizontal="center"/>
    </xf>
    <xf numFmtId="4" fontId="28" fillId="0" borderId="29" xfId="0" applyNumberFormat="1" applyFont="1" applyFill="1" applyBorder="1" applyAlignment="1">
      <alignment horizontal="right" vertical="center"/>
    </xf>
    <xf numFmtId="4" fontId="19" fillId="0" borderId="30" xfId="0" applyNumberFormat="1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center" vertical="center"/>
    </xf>
    <xf numFmtId="4" fontId="28" fillId="0" borderId="28" xfId="0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center" vertical="center"/>
    </xf>
    <xf numFmtId="4" fontId="19" fillId="0" borderId="29" xfId="0" applyNumberFormat="1" applyFont="1" applyFill="1" applyBorder="1" applyAlignment="1">
      <alignment vertical="center"/>
    </xf>
    <xf numFmtId="4" fontId="19" fillId="0" borderId="30" xfId="0" applyNumberFormat="1" applyFont="1" applyFill="1" applyBorder="1" applyAlignment="1">
      <alignment vertical="center"/>
    </xf>
    <xf numFmtId="0" fontId="23" fillId="0" borderId="31" xfId="0" applyFont="1" applyFill="1" applyBorder="1" applyAlignment="1">
      <alignment horizontal="center" vertical="center"/>
    </xf>
    <xf numFmtId="4" fontId="19" fillId="0" borderId="32" xfId="0" applyNumberFormat="1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center" vertical="center"/>
    </xf>
    <xf numFmtId="4" fontId="19" fillId="0" borderId="34" xfId="0" applyNumberFormat="1" applyFont="1" applyFill="1" applyBorder="1" applyAlignment="1">
      <alignment horizontal="right" vertical="center"/>
    </xf>
    <xf numFmtId="0" fontId="28" fillId="0" borderId="31" xfId="0" applyFont="1" applyFill="1" applyBorder="1" applyAlignment="1">
      <alignment horizontal="center" vertical="center"/>
    </xf>
    <xf numFmtId="4" fontId="28" fillId="0" borderId="32" xfId="0" applyNumberFormat="1" applyFont="1" applyFill="1" applyBorder="1" applyAlignment="1">
      <alignment vertical="center"/>
    </xf>
    <xf numFmtId="4" fontId="19" fillId="0" borderId="28" xfId="0" applyNumberFormat="1" applyFont="1" applyFill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4" fontId="28" fillId="0" borderId="36" xfId="0" applyNumberFormat="1" applyFont="1" applyFill="1" applyBorder="1" applyAlignment="1">
      <alignment vertical="center"/>
    </xf>
    <xf numFmtId="4" fontId="19" fillId="0" borderId="34" xfId="0" applyNumberFormat="1" applyFont="1" applyFill="1" applyBorder="1" applyAlignment="1">
      <alignment vertical="center"/>
    </xf>
    <xf numFmtId="4" fontId="19" fillId="0" borderId="32" xfId="0" applyNumberFormat="1" applyFont="1" applyFill="1" applyBorder="1" applyAlignment="1">
      <alignment vertical="center"/>
    </xf>
    <xf numFmtId="4" fontId="19" fillId="26" borderId="10" xfId="0" applyNumberFormat="1" applyFont="1" applyFill="1" applyBorder="1" applyAlignment="1">
      <alignment vertical="center"/>
    </xf>
    <xf numFmtId="4" fontId="19" fillId="26" borderId="11" xfId="0" applyNumberFormat="1" applyFont="1" applyFill="1" applyBorder="1" applyAlignment="1">
      <alignment vertical="center"/>
    </xf>
    <xf numFmtId="4" fontId="19" fillId="26" borderId="13" xfId="0" applyNumberFormat="1" applyFont="1" applyFill="1" applyBorder="1" applyAlignment="1">
      <alignment vertical="center"/>
    </xf>
    <xf numFmtId="4" fontId="19" fillId="26" borderId="12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1"/>
  <sheetViews>
    <sheetView tabSelected="1" zoomScale="90" zoomScaleNormal="90" zoomScalePageLayoutView="0" workbookViewId="0" topLeftCell="E1">
      <selection activeCell="M1" sqref="M1:N1"/>
    </sheetView>
  </sheetViews>
  <sheetFormatPr defaultColWidth="9.00390625" defaultRowHeight="12.75"/>
  <cols>
    <col min="1" max="1" width="7.625" style="5" customWidth="1"/>
    <col min="2" max="2" width="36.75390625" style="1" customWidth="1"/>
    <col min="3" max="4" width="12.625" style="1" customWidth="1"/>
    <col min="5" max="6" width="11.625" style="1" customWidth="1"/>
    <col min="7" max="7" width="10.375" style="1" customWidth="1"/>
    <col min="8" max="8" width="12.25390625" style="1" customWidth="1"/>
    <col min="9" max="9" width="9.875" style="1" customWidth="1"/>
    <col min="10" max="10" width="9.625" style="1" customWidth="1"/>
    <col min="11" max="11" width="10.25390625" style="1" customWidth="1"/>
    <col min="12" max="12" width="12.25390625" style="1" customWidth="1"/>
    <col min="13" max="13" width="12.125" style="1" customWidth="1"/>
    <col min="14" max="14" width="11.875" style="1" customWidth="1"/>
    <col min="15" max="15" width="8.125" style="1" customWidth="1"/>
    <col min="16" max="16" width="9.75390625" style="1" customWidth="1"/>
    <col min="17" max="17" width="11.00390625" style="1" customWidth="1"/>
    <col min="18" max="16384" width="9.125" style="1" customWidth="1"/>
  </cols>
  <sheetData>
    <row r="1" spans="13:17" ht="31.5" customHeight="1">
      <c r="M1" s="101"/>
      <c r="N1" s="101"/>
      <c r="O1" s="49"/>
      <c r="P1" s="101" t="s">
        <v>140</v>
      </c>
      <c r="Q1" s="101"/>
    </row>
    <row r="2" spans="1:17" ht="20.25">
      <c r="A2" s="110" t="s">
        <v>115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2" ht="15" customHeight="1">
      <c r="A3" s="26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thickBot="1">
      <c r="A4" s="26"/>
      <c r="B4" s="2"/>
      <c r="L4" s="4" t="s">
        <v>0</v>
      </c>
    </row>
    <row r="5" spans="1:17" s="5" customFormat="1" ht="14.25" customHeight="1">
      <c r="A5" s="66" t="s">
        <v>1</v>
      </c>
      <c r="B5" s="106" t="s">
        <v>2</v>
      </c>
      <c r="C5" s="115" t="s">
        <v>112</v>
      </c>
      <c r="D5" s="106" t="s">
        <v>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</row>
    <row r="6" spans="1:17" s="5" customFormat="1" ht="12.75" customHeight="1">
      <c r="A6" s="67" t="s">
        <v>4</v>
      </c>
      <c r="B6" s="111"/>
      <c r="C6" s="102"/>
      <c r="D6" s="102" t="s">
        <v>5</v>
      </c>
      <c r="E6" s="111" t="s">
        <v>3</v>
      </c>
      <c r="F6" s="111"/>
      <c r="G6" s="111"/>
      <c r="H6" s="111"/>
      <c r="I6" s="111"/>
      <c r="J6" s="111"/>
      <c r="K6" s="111"/>
      <c r="L6" s="102" t="s">
        <v>6</v>
      </c>
      <c r="M6" s="113" t="s">
        <v>3</v>
      </c>
      <c r="N6" s="113"/>
      <c r="O6" s="113"/>
      <c r="P6" s="113"/>
      <c r="Q6" s="114"/>
    </row>
    <row r="7" spans="1:17" s="5" customFormat="1" ht="12.75" customHeight="1">
      <c r="A7" s="118" t="s">
        <v>7</v>
      </c>
      <c r="B7" s="111"/>
      <c r="C7" s="102"/>
      <c r="D7" s="102"/>
      <c r="E7" s="102" t="s">
        <v>8</v>
      </c>
      <c r="F7" s="102" t="s">
        <v>9</v>
      </c>
      <c r="G7" s="102" t="s">
        <v>109</v>
      </c>
      <c r="H7" s="102" t="s">
        <v>10</v>
      </c>
      <c r="I7" s="104" t="s">
        <v>11</v>
      </c>
      <c r="J7" s="102" t="s">
        <v>12</v>
      </c>
      <c r="K7" s="102" t="s">
        <v>13</v>
      </c>
      <c r="L7" s="102"/>
      <c r="M7" s="102" t="s">
        <v>14</v>
      </c>
      <c r="N7" s="6" t="s">
        <v>15</v>
      </c>
      <c r="O7" s="102" t="s">
        <v>16</v>
      </c>
      <c r="P7" s="102" t="s">
        <v>17</v>
      </c>
      <c r="Q7" s="108" t="s">
        <v>18</v>
      </c>
    </row>
    <row r="8" spans="1:17" s="5" customFormat="1" ht="76.5" customHeight="1" thickBot="1">
      <c r="A8" s="119"/>
      <c r="B8" s="112"/>
      <c r="C8" s="103"/>
      <c r="D8" s="103"/>
      <c r="E8" s="103"/>
      <c r="F8" s="103"/>
      <c r="G8" s="103"/>
      <c r="H8" s="103"/>
      <c r="I8" s="105"/>
      <c r="J8" s="103"/>
      <c r="K8" s="103"/>
      <c r="L8" s="103"/>
      <c r="M8" s="103"/>
      <c r="N8" s="19" t="s">
        <v>108</v>
      </c>
      <c r="O8" s="103"/>
      <c r="P8" s="103"/>
      <c r="Q8" s="109"/>
    </row>
    <row r="9" spans="1:17" s="7" customFormat="1" ht="7.5" customHeight="1">
      <c r="A9" s="27">
        <v>1</v>
      </c>
      <c r="B9" s="28">
        <v>2</v>
      </c>
      <c r="C9" s="28">
        <v>4</v>
      </c>
      <c r="D9" s="28">
        <v>5</v>
      </c>
      <c r="E9" s="28">
        <v>6</v>
      </c>
      <c r="F9" s="28">
        <v>7</v>
      </c>
      <c r="G9" s="28">
        <v>8</v>
      </c>
      <c r="H9" s="28">
        <v>9</v>
      </c>
      <c r="I9" s="28">
        <v>10</v>
      </c>
      <c r="J9" s="28">
        <v>11</v>
      </c>
      <c r="K9" s="28">
        <v>12</v>
      </c>
      <c r="L9" s="28">
        <v>13</v>
      </c>
      <c r="M9" s="29">
        <v>14</v>
      </c>
      <c r="N9" s="29">
        <v>15</v>
      </c>
      <c r="O9" s="29">
        <v>16</v>
      </c>
      <c r="P9" s="29">
        <v>17</v>
      </c>
      <c r="Q9" s="30">
        <v>18</v>
      </c>
    </row>
    <row r="10" spans="1:17" s="9" customFormat="1" ht="24.75" customHeight="1" thickBot="1">
      <c r="A10" s="63">
        <v>10</v>
      </c>
      <c r="B10" s="50" t="s">
        <v>19</v>
      </c>
      <c r="C10" s="51">
        <f aca="true" t="shared" si="0" ref="C10:Q10">C11+C19+C13+C15</f>
        <v>499207</v>
      </c>
      <c r="D10" s="51">
        <f t="shared" si="0"/>
        <v>30000</v>
      </c>
      <c r="E10" s="51">
        <f t="shared" si="0"/>
        <v>0</v>
      </c>
      <c r="F10" s="51">
        <f t="shared" si="0"/>
        <v>30000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51">
        <f t="shared" si="0"/>
        <v>0</v>
      </c>
      <c r="L10" s="51">
        <f t="shared" si="0"/>
        <v>469207</v>
      </c>
      <c r="M10" s="51">
        <f t="shared" si="0"/>
        <v>469207</v>
      </c>
      <c r="N10" s="51">
        <f t="shared" si="0"/>
        <v>339207</v>
      </c>
      <c r="O10" s="51">
        <f t="shared" si="0"/>
        <v>0</v>
      </c>
      <c r="P10" s="51">
        <f t="shared" si="0"/>
        <v>0</v>
      </c>
      <c r="Q10" s="70">
        <f t="shared" si="0"/>
        <v>0</v>
      </c>
    </row>
    <row r="11" spans="1:17" s="9" customFormat="1" ht="25.5">
      <c r="A11" s="71" t="s">
        <v>110</v>
      </c>
      <c r="B11" s="8" t="s">
        <v>116</v>
      </c>
      <c r="C11" s="34">
        <f aca="true" t="shared" si="1" ref="C11:K11">C12</f>
        <v>100000</v>
      </c>
      <c r="D11" s="34">
        <f t="shared" si="1"/>
        <v>0</v>
      </c>
      <c r="E11" s="34">
        <f t="shared" si="1"/>
        <v>0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34">
        <f aca="true" t="shared" si="2" ref="L11:L77">P11+O11+M11+Q11</f>
        <v>100000</v>
      </c>
      <c r="M11" s="35">
        <f>M12</f>
        <v>100000</v>
      </c>
      <c r="N11" s="35">
        <f>N12</f>
        <v>0</v>
      </c>
      <c r="O11" s="35">
        <f>O12</f>
        <v>0</v>
      </c>
      <c r="P11" s="35">
        <f>P12</f>
        <v>0</v>
      </c>
      <c r="Q11" s="72">
        <f>Q12</f>
        <v>0</v>
      </c>
    </row>
    <row r="12" spans="1:17" s="5" customFormat="1" ht="12.75">
      <c r="A12" s="68">
        <v>6050</v>
      </c>
      <c r="B12" s="13" t="s">
        <v>31</v>
      </c>
      <c r="C12" s="36">
        <f>D12+L12</f>
        <v>100000</v>
      </c>
      <c r="D12" s="36">
        <f>SUM(E12:K12)</f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f t="shared" si="2"/>
        <v>100000</v>
      </c>
      <c r="M12" s="37">
        <v>100000</v>
      </c>
      <c r="N12" s="37">
        <v>0</v>
      </c>
      <c r="O12" s="37">
        <v>0</v>
      </c>
      <c r="P12" s="37">
        <v>0</v>
      </c>
      <c r="Q12" s="73">
        <v>0</v>
      </c>
    </row>
    <row r="13" spans="1:17" s="9" customFormat="1" ht="12.75">
      <c r="A13" s="74" t="s">
        <v>20</v>
      </c>
      <c r="B13" s="11" t="s">
        <v>117</v>
      </c>
      <c r="C13" s="38">
        <f aca="true" t="shared" si="3" ref="C13:Q13">C14</f>
        <v>30000</v>
      </c>
      <c r="D13" s="38">
        <f t="shared" si="3"/>
        <v>30000</v>
      </c>
      <c r="E13" s="38">
        <f t="shared" si="3"/>
        <v>0</v>
      </c>
      <c r="F13" s="38">
        <f t="shared" si="3"/>
        <v>30000</v>
      </c>
      <c r="G13" s="38">
        <f t="shared" si="3"/>
        <v>0</v>
      </c>
      <c r="H13" s="38">
        <f t="shared" si="3"/>
        <v>0</v>
      </c>
      <c r="I13" s="38">
        <f t="shared" si="3"/>
        <v>0</v>
      </c>
      <c r="J13" s="38">
        <f t="shared" si="3"/>
        <v>0</v>
      </c>
      <c r="K13" s="38">
        <f t="shared" si="3"/>
        <v>0</v>
      </c>
      <c r="L13" s="38">
        <f t="shared" si="3"/>
        <v>0</v>
      </c>
      <c r="M13" s="38">
        <f t="shared" si="3"/>
        <v>0</v>
      </c>
      <c r="N13" s="38">
        <f t="shared" si="3"/>
        <v>0</v>
      </c>
      <c r="O13" s="38">
        <f t="shared" si="3"/>
        <v>0</v>
      </c>
      <c r="P13" s="38">
        <f t="shared" si="3"/>
        <v>0</v>
      </c>
      <c r="Q13" s="75">
        <f t="shared" si="3"/>
        <v>0</v>
      </c>
    </row>
    <row r="14" spans="1:17" s="5" customFormat="1" ht="25.5" customHeight="1">
      <c r="A14" s="68">
        <v>2850</v>
      </c>
      <c r="B14" s="10" t="s">
        <v>118</v>
      </c>
      <c r="C14" s="36">
        <f>D14+L14</f>
        <v>30000</v>
      </c>
      <c r="D14" s="36">
        <f>SUM(E14:K14)</f>
        <v>30000</v>
      </c>
      <c r="E14" s="36">
        <v>0</v>
      </c>
      <c r="F14" s="36">
        <v>30000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f t="shared" si="2"/>
        <v>0</v>
      </c>
      <c r="M14" s="37">
        <v>0</v>
      </c>
      <c r="N14" s="37">
        <v>0</v>
      </c>
      <c r="O14" s="37">
        <v>0</v>
      </c>
      <c r="P14" s="37">
        <v>0</v>
      </c>
      <c r="Q14" s="73">
        <v>0</v>
      </c>
    </row>
    <row r="15" spans="1:17" s="9" customFormat="1" ht="25.5">
      <c r="A15" s="74" t="s">
        <v>111</v>
      </c>
      <c r="B15" s="11" t="s">
        <v>119</v>
      </c>
      <c r="C15" s="38">
        <f aca="true" t="shared" si="4" ref="C15:Q15">C16+C17+C18</f>
        <v>369207</v>
      </c>
      <c r="D15" s="38">
        <f t="shared" si="4"/>
        <v>0</v>
      </c>
      <c r="E15" s="38">
        <f t="shared" si="4"/>
        <v>0</v>
      </c>
      <c r="F15" s="38">
        <f t="shared" si="4"/>
        <v>0</v>
      </c>
      <c r="G15" s="38">
        <f t="shared" si="4"/>
        <v>0</v>
      </c>
      <c r="H15" s="38">
        <f t="shared" si="4"/>
        <v>0</v>
      </c>
      <c r="I15" s="38">
        <f t="shared" si="4"/>
        <v>0</v>
      </c>
      <c r="J15" s="38">
        <f t="shared" si="4"/>
        <v>0</v>
      </c>
      <c r="K15" s="38">
        <f t="shared" si="4"/>
        <v>0</v>
      </c>
      <c r="L15" s="38">
        <f t="shared" si="4"/>
        <v>369207</v>
      </c>
      <c r="M15" s="38">
        <f t="shared" si="4"/>
        <v>369207</v>
      </c>
      <c r="N15" s="38">
        <f t="shared" si="4"/>
        <v>339207</v>
      </c>
      <c r="O15" s="38">
        <f t="shared" si="4"/>
        <v>0</v>
      </c>
      <c r="P15" s="38">
        <f t="shared" si="4"/>
        <v>0</v>
      </c>
      <c r="Q15" s="75">
        <f t="shared" si="4"/>
        <v>0</v>
      </c>
    </row>
    <row r="16" spans="1:17" s="5" customFormat="1" ht="12.75">
      <c r="A16" s="68">
        <v>6050</v>
      </c>
      <c r="B16" s="13" t="s">
        <v>31</v>
      </c>
      <c r="C16" s="36">
        <f>D16+L16</f>
        <v>30000</v>
      </c>
      <c r="D16" s="36">
        <f>SUM(E16:K16)</f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f t="shared" si="2"/>
        <v>30000</v>
      </c>
      <c r="M16" s="37">
        <v>30000</v>
      </c>
      <c r="N16" s="37">
        <v>0</v>
      </c>
      <c r="O16" s="37">
        <v>0</v>
      </c>
      <c r="P16" s="37">
        <v>0</v>
      </c>
      <c r="Q16" s="73">
        <v>0</v>
      </c>
    </row>
    <row r="17" spans="1:17" s="5" customFormat="1" ht="12.75">
      <c r="A17" s="68">
        <v>6057</v>
      </c>
      <c r="B17" s="13" t="s">
        <v>31</v>
      </c>
      <c r="C17" s="36">
        <f>D17+L17</f>
        <v>212111</v>
      </c>
      <c r="D17" s="36">
        <f>SUM(E17:K17)</f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f t="shared" si="2"/>
        <v>212111</v>
      </c>
      <c r="M17" s="37">
        <v>212111</v>
      </c>
      <c r="N17" s="37">
        <v>212111</v>
      </c>
      <c r="O17" s="37">
        <v>0</v>
      </c>
      <c r="P17" s="37">
        <v>0</v>
      </c>
      <c r="Q17" s="73">
        <v>0</v>
      </c>
    </row>
    <row r="18" spans="1:17" s="5" customFormat="1" ht="12.75">
      <c r="A18" s="68">
        <v>6059</v>
      </c>
      <c r="B18" s="13" t="s">
        <v>31</v>
      </c>
      <c r="C18" s="36">
        <f>D18+L18</f>
        <v>127096</v>
      </c>
      <c r="D18" s="36">
        <f>SUM(E18:K18)</f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f t="shared" si="2"/>
        <v>127096</v>
      </c>
      <c r="M18" s="37">
        <v>127096</v>
      </c>
      <c r="N18" s="37">
        <v>127096</v>
      </c>
      <c r="O18" s="37"/>
      <c r="P18" s="37"/>
      <c r="Q18" s="73"/>
    </row>
    <row r="19" spans="1:17" s="9" customFormat="1" ht="12.75">
      <c r="A19" s="76">
        <v>1095</v>
      </c>
      <c r="B19" s="11" t="s">
        <v>21</v>
      </c>
      <c r="C19" s="38">
        <f>SUM(C20:C25)</f>
        <v>0</v>
      </c>
      <c r="D19" s="38">
        <f>SUM(D20:D25)</f>
        <v>0</v>
      </c>
      <c r="E19" s="38">
        <f>SUM(E20:E25)</f>
        <v>0</v>
      </c>
      <c r="F19" s="38">
        <v>0</v>
      </c>
      <c r="G19" s="38">
        <f>SUM(G20:G25)</f>
        <v>0</v>
      </c>
      <c r="H19" s="38">
        <v>0</v>
      </c>
      <c r="I19" s="38">
        <f>SUM(I20:I25)</f>
        <v>0</v>
      </c>
      <c r="J19" s="38">
        <f>SUM(J20:J25)</f>
        <v>0</v>
      </c>
      <c r="K19" s="38">
        <f>SUM(K20:K25)</f>
        <v>0</v>
      </c>
      <c r="L19" s="38">
        <f t="shared" si="2"/>
        <v>0</v>
      </c>
      <c r="M19" s="39">
        <f>SUM(M20:M25)</f>
        <v>0</v>
      </c>
      <c r="N19" s="39">
        <f>SUM(N20:N25)</f>
        <v>0</v>
      </c>
      <c r="O19" s="39">
        <f>SUM(O20:O25)</f>
        <v>0</v>
      </c>
      <c r="P19" s="39">
        <f>SUM(P20:P25)</f>
        <v>0</v>
      </c>
      <c r="Q19" s="77">
        <f>SUM(Q20:Q25)</f>
        <v>0</v>
      </c>
    </row>
    <row r="20" spans="1:17" s="5" customFormat="1" ht="12.75">
      <c r="A20" s="68">
        <v>4010</v>
      </c>
      <c r="B20" s="10" t="s">
        <v>43</v>
      </c>
      <c r="C20" s="36">
        <f aca="true" t="shared" si="5" ref="C20:C25">D20+L20</f>
        <v>0</v>
      </c>
      <c r="D20" s="36">
        <f aca="true" t="shared" si="6" ref="D20:D25">SUM(E20:K20)</f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f t="shared" si="2"/>
        <v>0</v>
      </c>
      <c r="M20" s="37">
        <v>0</v>
      </c>
      <c r="N20" s="37">
        <v>0</v>
      </c>
      <c r="O20" s="37">
        <v>0</v>
      </c>
      <c r="P20" s="37">
        <v>0</v>
      </c>
      <c r="Q20" s="73">
        <v>0</v>
      </c>
    </row>
    <row r="21" spans="1:17" s="5" customFormat="1" ht="12.75">
      <c r="A21" s="69">
        <v>4110</v>
      </c>
      <c r="B21" s="10" t="s">
        <v>45</v>
      </c>
      <c r="C21" s="36">
        <f t="shared" si="5"/>
        <v>0</v>
      </c>
      <c r="D21" s="36">
        <f t="shared" si="6"/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40"/>
      <c r="M21" s="41"/>
      <c r="N21" s="41"/>
      <c r="O21" s="41"/>
      <c r="P21" s="41"/>
      <c r="Q21" s="78"/>
    </row>
    <row r="22" spans="1:17" s="5" customFormat="1" ht="12.75">
      <c r="A22" s="69">
        <v>4120</v>
      </c>
      <c r="B22" s="10" t="s">
        <v>46</v>
      </c>
      <c r="C22" s="36">
        <f t="shared" si="5"/>
        <v>0</v>
      </c>
      <c r="D22" s="36">
        <f t="shared" si="6"/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40"/>
      <c r="M22" s="41"/>
      <c r="N22" s="41"/>
      <c r="O22" s="41"/>
      <c r="P22" s="41"/>
      <c r="Q22" s="78"/>
    </row>
    <row r="23" spans="1:17" s="5" customFormat="1" ht="12.75">
      <c r="A23" s="69">
        <v>4210</v>
      </c>
      <c r="B23" s="10" t="s">
        <v>22</v>
      </c>
      <c r="C23" s="36">
        <f t="shared" si="5"/>
        <v>0</v>
      </c>
      <c r="D23" s="36">
        <f t="shared" si="6"/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40"/>
      <c r="M23" s="41"/>
      <c r="N23" s="41"/>
      <c r="O23" s="41"/>
      <c r="P23" s="41"/>
      <c r="Q23" s="78"/>
    </row>
    <row r="24" spans="1:17" s="5" customFormat="1" ht="12.75">
      <c r="A24" s="69">
        <v>4300</v>
      </c>
      <c r="B24" s="10" t="s">
        <v>25</v>
      </c>
      <c r="C24" s="36">
        <f t="shared" si="5"/>
        <v>0</v>
      </c>
      <c r="D24" s="36">
        <f t="shared" si="6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40"/>
      <c r="M24" s="41"/>
      <c r="N24" s="41"/>
      <c r="O24" s="41"/>
      <c r="P24" s="41"/>
      <c r="Q24" s="78"/>
    </row>
    <row r="25" spans="1:17" s="5" customFormat="1" ht="13.5" thickBot="1">
      <c r="A25" s="69">
        <v>4430</v>
      </c>
      <c r="B25" s="12" t="s">
        <v>23</v>
      </c>
      <c r="C25" s="40">
        <f t="shared" si="5"/>
        <v>0</v>
      </c>
      <c r="D25" s="40">
        <f t="shared" si="6"/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1">
        <v>0</v>
      </c>
      <c r="N25" s="41">
        <v>0</v>
      </c>
      <c r="O25" s="41">
        <v>0</v>
      </c>
      <c r="P25" s="41">
        <v>0</v>
      </c>
      <c r="Q25" s="78">
        <v>0</v>
      </c>
    </row>
    <row r="26" spans="1:17" s="9" customFormat="1" ht="24.75" customHeight="1" thickBot="1">
      <c r="A26" s="61">
        <v>600</v>
      </c>
      <c r="B26" s="52" t="s">
        <v>24</v>
      </c>
      <c r="C26" s="53">
        <f aca="true" t="shared" si="7" ref="C26:Q26">C27+C30+C35+C41</f>
        <v>462981.22</v>
      </c>
      <c r="D26" s="53">
        <f t="shared" si="7"/>
        <v>241081.22</v>
      </c>
      <c r="E26" s="53">
        <f t="shared" si="7"/>
        <v>0</v>
      </c>
      <c r="F26" s="53">
        <f t="shared" si="7"/>
        <v>241081.22</v>
      </c>
      <c r="G26" s="53">
        <f t="shared" si="7"/>
        <v>0</v>
      </c>
      <c r="H26" s="53">
        <f t="shared" si="7"/>
        <v>0</v>
      </c>
      <c r="I26" s="53">
        <f t="shared" si="7"/>
        <v>0</v>
      </c>
      <c r="J26" s="53">
        <f t="shared" si="7"/>
        <v>0</v>
      </c>
      <c r="K26" s="53">
        <f t="shared" si="7"/>
        <v>0</v>
      </c>
      <c r="L26" s="53">
        <f t="shared" si="7"/>
        <v>221900</v>
      </c>
      <c r="M26" s="53">
        <f t="shared" si="7"/>
        <v>221900</v>
      </c>
      <c r="N26" s="53">
        <f t="shared" si="7"/>
        <v>0</v>
      </c>
      <c r="O26" s="53">
        <f t="shared" si="7"/>
        <v>0</v>
      </c>
      <c r="P26" s="53">
        <f t="shared" si="7"/>
        <v>0</v>
      </c>
      <c r="Q26" s="54">
        <f t="shared" si="7"/>
        <v>0</v>
      </c>
    </row>
    <row r="27" spans="1:17" s="9" customFormat="1" ht="18.75" customHeight="1">
      <c r="A27" s="79">
        <v>60013</v>
      </c>
      <c r="B27" s="8" t="s">
        <v>120</v>
      </c>
      <c r="C27" s="34">
        <f aca="true" t="shared" si="8" ref="C27:Q27">SUM(C28:C29)</f>
        <v>9036.57</v>
      </c>
      <c r="D27" s="34">
        <f t="shared" si="8"/>
        <v>9036.57</v>
      </c>
      <c r="E27" s="34">
        <f t="shared" si="8"/>
        <v>0</v>
      </c>
      <c r="F27" s="34">
        <f t="shared" si="8"/>
        <v>9036.57</v>
      </c>
      <c r="G27" s="34">
        <f t="shared" si="8"/>
        <v>0</v>
      </c>
      <c r="H27" s="34">
        <f t="shared" si="8"/>
        <v>0</v>
      </c>
      <c r="I27" s="34">
        <f t="shared" si="8"/>
        <v>0</v>
      </c>
      <c r="J27" s="34">
        <f t="shared" si="8"/>
        <v>0</v>
      </c>
      <c r="K27" s="34">
        <f t="shared" si="8"/>
        <v>0</v>
      </c>
      <c r="L27" s="34">
        <f t="shared" si="8"/>
        <v>0</v>
      </c>
      <c r="M27" s="34">
        <f t="shared" si="8"/>
        <v>0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80">
        <f t="shared" si="8"/>
        <v>0</v>
      </c>
    </row>
    <row r="28" spans="1:17" ht="18.75" customHeight="1">
      <c r="A28" s="81">
        <v>4430</v>
      </c>
      <c r="B28" s="10" t="s">
        <v>23</v>
      </c>
      <c r="C28" s="36">
        <f>D28+L28</f>
        <v>9036.57</v>
      </c>
      <c r="D28" s="36">
        <f>SUM(E28:K28)</f>
        <v>9036.57</v>
      </c>
      <c r="E28" s="42">
        <v>0</v>
      </c>
      <c r="F28" s="42">
        <v>9036.57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3">
        <v>0</v>
      </c>
      <c r="P28" s="43">
        <v>0</v>
      </c>
      <c r="Q28" s="82">
        <v>0</v>
      </c>
    </row>
    <row r="29" spans="1:17" s="5" customFormat="1" ht="12.75">
      <c r="A29" s="68">
        <v>6050</v>
      </c>
      <c r="B29" s="13" t="s">
        <v>31</v>
      </c>
      <c r="C29" s="36">
        <f>D29+L29</f>
        <v>0</v>
      </c>
      <c r="D29" s="36">
        <f>SUM(E29:K29)</f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>
        <v>0</v>
      </c>
      <c r="N29" s="37">
        <v>0</v>
      </c>
      <c r="O29" s="37">
        <v>0</v>
      </c>
      <c r="P29" s="37">
        <v>0</v>
      </c>
      <c r="Q29" s="73">
        <v>0</v>
      </c>
    </row>
    <row r="30" spans="1:17" s="9" customFormat="1" ht="12.75">
      <c r="A30" s="83">
        <v>60014</v>
      </c>
      <c r="B30" s="11" t="s">
        <v>26</v>
      </c>
      <c r="C30" s="38">
        <f aca="true" t="shared" si="9" ref="C30:K30">SUM(C31:C34)</f>
        <v>53444.65</v>
      </c>
      <c r="D30" s="38">
        <f t="shared" si="9"/>
        <v>38444.65</v>
      </c>
      <c r="E30" s="38">
        <f t="shared" si="9"/>
        <v>0</v>
      </c>
      <c r="F30" s="38">
        <f t="shared" si="9"/>
        <v>38444.65</v>
      </c>
      <c r="G30" s="38">
        <f t="shared" si="9"/>
        <v>0</v>
      </c>
      <c r="H30" s="38">
        <f t="shared" si="9"/>
        <v>0</v>
      </c>
      <c r="I30" s="38">
        <f t="shared" si="9"/>
        <v>0</v>
      </c>
      <c r="J30" s="38">
        <f t="shared" si="9"/>
        <v>0</v>
      </c>
      <c r="K30" s="38">
        <f t="shared" si="9"/>
        <v>0</v>
      </c>
      <c r="L30" s="38">
        <f t="shared" si="2"/>
        <v>15000</v>
      </c>
      <c r="M30" s="39">
        <f>SUM(M31:M34)</f>
        <v>15000</v>
      </c>
      <c r="N30" s="39">
        <f>SUM(N31:N34)</f>
        <v>0</v>
      </c>
      <c r="O30" s="39">
        <f>SUM(O31:O34)</f>
        <v>0</v>
      </c>
      <c r="P30" s="39">
        <f>SUM(P31:P34)</f>
        <v>0</v>
      </c>
      <c r="Q30" s="77">
        <f>SUM(Q31:Q34)</f>
        <v>0</v>
      </c>
    </row>
    <row r="31" spans="1:17" s="5" customFormat="1" ht="12.75">
      <c r="A31" s="68">
        <v>4210</v>
      </c>
      <c r="B31" s="10" t="s">
        <v>22</v>
      </c>
      <c r="C31" s="36">
        <f>D31+L31</f>
        <v>2500</v>
      </c>
      <c r="D31" s="36">
        <f>SUM(E31:K31)</f>
        <v>2500</v>
      </c>
      <c r="E31" s="36">
        <v>0</v>
      </c>
      <c r="F31" s="36">
        <v>2500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f t="shared" si="2"/>
        <v>0</v>
      </c>
      <c r="M31" s="37">
        <v>0</v>
      </c>
      <c r="N31" s="37">
        <v>0</v>
      </c>
      <c r="O31" s="37">
        <v>0</v>
      </c>
      <c r="P31" s="37">
        <v>0</v>
      </c>
      <c r="Q31" s="73">
        <v>0</v>
      </c>
    </row>
    <row r="32" spans="1:17" s="5" customFormat="1" ht="12.75">
      <c r="A32" s="68">
        <v>4270</v>
      </c>
      <c r="B32" s="10" t="s">
        <v>28</v>
      </c>
      <c r="C32" s="36">
        <f>D32+L32</f>
        <v>17510</v>
      </c>
      <c r="D32" s="36">
        <f>SUM(E32:K32)</f>
        <v>17510</v>
      </c>
      <c r="E32" s="36">
        <v>0</v>
      </c>
      <c r="F32" s="36">
        <v>17510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f t="shared" si="2"/>
        <v>0</v>
      </c>
      <c r="M32" s="37">
        <v>0</v>
      </c>
      <c r="N32" s="37">
        <v>0</v>
      </c>
      <c r="O32" s="37">
        <v>0</v>
      </c>
      <c r="P32" s="37">
        <v>0</v>
      </c>
      <c r="Q32" s="73">
        <v>0</v>
      </c>
    </row>
    <row r="33" spans="1:17" s="5" customFormat="1" ht="12.75">
      <c r="A33" s="68">
        <v>4300</v>
      </c>
      <c r="B33" s="10" t="s">
        <v>25</v>
      </c>
      <c r="C33" s="36">
        <f>D33+L33</f>
        <v>18434.65</v>
      </c>
      <c r="D33" s="36">
        <f>SUM(E33:K33)</f>
        <v>18434.65</v>
      </c>
      <c r="E33" s="36">
        <v>0</v>
      </c>
      <c r="F33" s="36">
        <v>18434.65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7">
        <v>0</v>
      </c>
      <c r="N33" s="37">
        <v>0</v>
      </c>
      <c r="O33" s="37">
        <v>0</v>
      </c>
      <c r="P33" s="37">
        <v>0</v>
      </c>
      <c r="Q33" s="73">
        <v>0</v>
      </c>
    </row>
    <row r="34" spans="1:17" s="5" customFormat="1" ht="12.75">
      <c r="A34" s="68">
        <v>6050</v>
      </c>
      <c r="B34" s="13" t="s">
        <v>31</v>
      </c>
      <c r="C34" s="36">
        <f>D34+L34</f>
        <v>15000</v>
      </c>
      <c r="D34" s="36">
        <f>SUM(E34:K34)</f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f t="shared" si="2"/>
        <v>15000</v>
      </c>
      <c r="M34" s="37">
        <v>15000</v>
      </c>
      <c r="N34" s="37">
        <v>0</v>
      </c>
      <c r="O34" s="37">
        <v>0</v>
      </c>
      <c r="P34" s="37">
        <v>0</v>
      </c>
      <c r="Q34" s="73"/>
    </row>
    <row r="35" spans="1:17" s="9" customFormat="1" ht="13.5" customHeight="1">
      <c r="A35" s="83">
        <v>60016</v>
      </c>
      <c r="B35" s="14" t="s">
        <v>29</v>
      </c>
      <c r="C35" s="38">
        <f aca="true" t="shared" si="10" ref="C35:Q35">SUM(C36:C40)</f>
        <v>290000</v>
      </c>
      <c r="D35" s="38">
        <f t="shared" si="10"/>
        <v>188600</v>
      </c>
      <c r="E35" s="38">
        <f t="shared" si="10"/>
        <v>0</v>
      </c>
      <c r="F35" s="38">
        <f t="shared" si="10"/>
        <v>188600</v>
      </c>
      <c r="G35" s="38">
        <f t="shared" si="10"/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38">
        <f t="shared" si="10"/>
        <v>0</v>
      </c>
      <c r="L35" s="38">
        <f t="shared" si="10"/>
        <v>101400</v>
      </c>
      <c r="M35" s="38">
        <f t="shared" si="10"/>
        <v>101400</v>
      </c>
      <c r="N35" s="38">
        <f t="shared" si="10"/>
        <v>0</v>
      </c>
      <c r="O35" s="38">
        <f t="shared" si="10"/>
        <v>0</v>
      </c>
      <c r="P35" s="38">
        <f t="shared" si="10"/>
        <v>0</v>
      </c>
      <c r="Q35" s="75">
        <f t="shared" si="10"/>
        <v>0</v>
      </c>
    </row>
    <row r="36" spans="1:17" s="5" customFormat="1" ht="12.75">
      <c r="A36" s="68">
        <v>4210</v>
      </c>
      <c r="B36" s="10" t="s">
        <v>22</v>
      </c>
      <c r="C36" s="36">
        <f>D36+L36</f>
        <v>0</v>
      </c>
      <c r="D36" s="36">
        <f>SUM(E36:K36)</f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f t="shared" si="2"/>
        <v>0</v>
      </c>
      <c r="M36" s="37">
        <v>0</v>
      </c>
      <c r="N36" s="37">
        <v>0</v>
      </c>
      <c r="O36" s="37">
        <v>0</v>
      </c>
      <c r="P36" s="37">
        <v>0</v>
      </c>
      <c r="Q36" s="73">
        <v>0</v>
      </c>
    </row>
    <row r="37" spans="1:17" s="5" customFormat="1" ht="12.75">
      <c r="A37" s="68">
        <v>4270</v>
      </c>
      <c r="B37" s="10" t="s">
        <v>28</v>
      </c>
      <c r="C37" s="36">
        <f>D37+L37</f>
        <v>37600</v>
      </c>
      <c r="D37" s="36">
        <f>SUM(E37:K37)</f>
        <v>37600</v>
      </c>
      <c r="E37" s="36">
        <v>0</v>
      </c>
      <c r="F37" s="36">
        <v>37600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f t="shared" si="2"/>
        <v>0</v>
      </c>
      <c r="M37" s="37">
        <v>0</v>
      </c>
      <c r="N37" s="37">
        <v>0</v>
      </c>
      <c r="O37" s="37">
        <v>0</v>
      </c>
      <c r="P37" s="37">
        <v>0</v>
      </c>
      <c r="Q37" s="73">
        <v>0</v>
      </c>
    </row>
    <row r="38" spans="1:17" s="5" customFormat="1" ht="12.75">
      <c r="A38" s="68">
        <v>4300</v>
      </c>
      <c r="B38" s="10" t="s">
        <v>25</v>
      </c>
      <c r="C38" s="36">
        <f>D38+L38</f>
        <v>150000</v>
      </c>
      <c r="D38" s="36">
        <f>SUM(E38:K38)</f>
        <v>150000</v>
      </c>
      <c r="E38" s="36">
        <v>0</v>
      </c>
      <c r="F38" s="97">
        <v>150000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f t="shared" si="2"/>
        <v>0</v>
      </c>
      <c r="M38" s="37">
        <v>0</v>
      </c>
      <c r="N38" s="37">
        <v>0</v>
      </c>
      <c r="O38" s="37">
        <v>0</v>
      </c>
      <c r="P38" s="37">
        <v>0</v>
      </c>
      <c r="Q38" s="73">
        <v>0</v>
      </c>
    </row>
    <row r="39" spans="1:17" s="5" customFormat="1" ht="12.75">
      <c r="A39" s="68">
        <v>4430</v>
      </c>
      <c r="B39" s="10" t="s">
        <v>23</v>
      </c>
      <c r="C39" s="36">
        <f>D39+L39</f>
        <v>1000</v>
      </c>
      <c r="D39" s="36">
        <f>SUM(E39:K39)</f>
        <v>1000</v>
      </c>
      <c r="E39" s="36">
        <v>0</v>
      </c>
      <c r="F39" s="36">
        <v>1000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7">
        <v>0</v>
      </c>
      <c r="N39" s="37">
        <v>0</v>
      </c>
      <c r="O39" s="37">
        <v>0</v>
      </c>
      <c r="P39" s="37">
        <v>0</v>
      </c>
      <c r="Q39" s="73">
        <v>0</v>
      </c>
    </row>
    <row r="40" spans="1:17" s="5" customFormat="1" ht="12.75">
      <c r="A40" s="68">
        <v>6050</v>
      </c>
      <c r="B40" s="13" t="s">
        <v>31</v>
      </c>
      <c r="C40" s="36">
        <f>D40+L40</f>
        <v>101400</v>
      </c>
      <c r="D40" s="36">
        <f>SUM(E40:K40)</f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f t="shared" si="2"/>
        <v>101400</v>
      </c>
      <c r="M40" s="37">
        <v>101400</v>
      </c>
      <c r="N40" s="37"/>
      <c r="O40" s="37">
        <v>0</v>
      </c>
      <c r="P40" s="37">
        <v>0</v>
      </c>
      <c r="Q40" s="73">
        <v>0</v>
      </c>
    </row>
    <row r="41" spans="1:17" s="9" customFormat="1" ht="12.75">
      <c r="A41" s="83">
        <v>60095</v>
      </c>
      <c r="B41" s="14" t="s">
        <v>21</v>
      </c>
      <c r="C41" s="38">
        <f aca="true" t="shared" si="11" ref="C41:Q41">C42+C43</f>
        <v>110500</v>
      </c>
      <c r="D41" s="38">
        <f t="shared" si="11"/>
        <v>5000</v>
      </c>
      <c r="E41" s="38">
        <f t="shared" si="11"/>
        <v>0</v>
      </c>
      <c r="F41" s="38">
        <f t="shared" si="11"/>
        <v>5000</v>
      </c>
      <c r="G41" s="38">
        <f t="shared" si="11"/>
        <v>0</v>
      </c>
      <c r="H41" s="38">
        <f t="shared" si="11"/>
        <v>0</v>
      </c>
      <c r="I41" s="38">
        <f t="shared" si="11"/>
        <v>0</v>
      </c>
      <c r="J41" s="38">
        <f t="shared" si="11"/>
        <v>0</v>
      </c>
      <c r="K41" s="38">
        <f t="shared" si="11"/>
        <v>0</v>
      </c>
      <c r="L41" s="38">
        <f t="shared" si="11"/>
        <v>105500</v>
      </c>
      <c r="M41" s="38">
        <f t="shared" si="11"/>
        <v>105500</v>
      </c>
      <c r="N41" s="38">
        <f t="shared" si="11"/>
        <v>0</v>
      </c>
      <c r="O41" s="38">
        <f t="shared" si="11"/>
        <v>0</v>
      </c>
      <c r="P41" s="38">
        <f t="shared" si="11"/>
        <v>0</v>
      </c>
      <c r="Q41" s="75">
        <f t="shared" si="11"/>
        <v>0</v>
      </c>
    </row>
    <row r="42" spans="1:17" s="5" customFormat="1" ht="12.75">
      <c r="A42" s="68">
        <v>4300</v>
      </c>
      <c r="B42" s="10" t="s">
        <v>25</v>
      </c>
      <c r="C42" s="36">
        <f>D42+L42</f>
        <v>5000</v>
      </c>
      <c r="D42" s="36">
        <f>SUM(E42:K42)</f>
        <v>5000</v>
      </c>
      <c r="E42" s="36">
        <v>0</v>
      </c>
      <c r="F42" s="36">
        <v>5000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f t="shared" si="2"/>
        <v>0</v>
      </c>
      <c r="M42" s="37"/>
      <c r="N42" s="37"/>
      <c r="O42" s="36">
        <v>0</v>
      </c>
      <c r="P42" s="36">
        <v>0</v>
      </c>
      <c r="Q42" s="84">
        <v>0</v>
      </c>
    </row>
    <row r="43" spans="1:17" s="5" customFormat="1" ht="13.5" thickBot="1">
      <c r="A43" s="68">
        <v>6050</v>
      </c>
      <c r="B43" s="13" t="s">
        <v>31</v>
      </c>
      <c r="C43" s="36">
        <f>D43+L43</f>
        <v>105500</v>
      </c>
      <c r="D43" s="36">
        <f>SUM(E43:K43)</f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f t="shared" si="2"/>
        <v>105500</v>
      </c>
      <c r="M43" s="41">
        <v>105500</v>
      </c>
      <c r="N43" s="41"/>
      <c r="O43" s="40"/>
      <c r="P43" s="40"/>
      <c r="Q43" s="85"/>
    </row>
    <row r="44" spans="1:17" s="9" customFormat="1" ht="24.75" customHeight="1" thickBot="1">
      <c r="A44" s="61">
        <v>630</v>
      </c>
      <c r="B44" s="52" t="s">
        <v>32</v>
      </c>
      <c r="C44" s="53">
        <f aca="true" t="shared" si="12" ref="C44:Q44">C45</f>
        <v>723983.23</v>
      </c>
      <c r="D44" s="53">
        <f t="shared" si="12"/>
        <v>125116</v>
      </c>
      <c r="E44" s="53">
        <f t="shared" si="12"/>
        <v>41454</v>
      </c>
      <c r="F44" s="53">
        <f t="shared" si="12"/>
        <v>83662</v>
      </c>
      <c r="G44" s="53">
        <f t="shared" si="12"/>
        <v>0</v>
      </c>
      <c r="H44" s="53">
        <f t="shared" si="12"/>
        <v>0</v>
      </c>
      <c r="I44" s="53">
        <f t="shared" si="12"/>
        <v>0</v>
      </c>
      <c r="J44" s="53">
        <f t="shared" si="12"/>
        <v>0</v>
      </c>
      <c r="K44" s="53">
        <f t="shared" si="12"/>
        <v>0</v>
      </c>
      <c r="L44" s="53">
        <f t="shared" si="12"/>
        <v>598867.23</v>
      </c>
      <c r="M44" s="53">
        <f t="shared" si="12"/>
        <v>598867.23</v>
      </c>
      <c r="N44" s="53">
        <f t="shared" si="12"/>
        <v>525028.33</v>
      </c>
      <c r="O44" s="53">
        <f t="shared" si="12"/>
        <v>0</v>
      </c>
      <c r="P44" s="53">
        <f t="shared" si="12"/>
        <v>0</v>
      </c>
      <c r="Q44" s="54">
        <f t="shared" si="12"/>
        <v>0</v>
      </c>
    </row>
    <row r="45" spans="1:17" s="9" customFormat="1" ht="12.75">
      <c r="A45" s="83">
        <v>63095</v>
      </c>
      <c r="B45" s="11" t="s">
        <v>21</v>
      </c>
      <c r="C45" s="38">
        <f aca="true" t="shared" si="13" ref="C45:Q45">SUM(C46:C53)</f>
        <v>723983.23</v>
      </c>
      <c r="D45" s="38">
        <f t="shared" si="13"/>
        <v>125116</v>
      </c>
      <c r="E45" s="38">
        <f t="shared" si="13"/>
        <v>41454</v>
      </c>
      <c r="F45" s="38">
        <f t="shared" si="13"/>
        <v>83662</v>
      </c>
      <c r="G45" s="38">
        <f t="shared" si="13"/>
        <v>0</v>
      </c>
      <c r="H45" s="38">
        <f t="shared" si="13"/>
        <v>0</v>
      </c>
      <c r="I45" s="38">
        <f t="shared" si="13"/>
        <v>0</v>
      </c>
      <c r="J45" s="38">
        <f t="shared" si="13"/>
        <v>0</v>
      </c>
      <c r="K45" s="38">
        <f t="shared" si="13"/>
        <v>0</v>
      </c>
      <c r="L45" s="38">
        <f t="shared" si="13"/>
        <v>598867.23</v>
      </c>
      <c r="M45" s="38">
        <f t="shared" si="13"/>
        <v>598867.23</v>
      </c>
      <c r="N45" s="38">
        <f t="shared" si="13"/>
        <v>525028.33</v>
      </c>
      <c r="O45" s="38">
        <f t="shared" si="13"/>
        <v>0</v>
      </c>
      <c r="P45" s="38">
        <f t="shared" si="13"/>
        <v>0</v>
      </c>
      <c r="Q45" s="75">
        <f t="shared" si="13"/>
        <v>0</v>
      </c>
    </row>
    <row r="46" spans="1:17" ht="12.75">
      <c r="A46" s="68">
        <v>4170</v>
      </c>
      <c r="B46" s="10" t="s">
        <v>27</v>
      </c>
      <c r="C46" s="36">
        <f aca="true" t="shared" si="14" ref="C46:C53">D46+L46</f>
        <v>41454</v>
      </c>
      <c r="D46" s="36">
        <f aca="true" t="shared" si="15" ref="D46:D53">SUM(E46:K46)</f>
        <v>41454</v>
      </c>
      <c r="E46" s="36">
        <v>41454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84">
        <v>0</v>
      </c>
    </row>
    <row r="47" spans="1:17" ht="12.75">
      <c r="A47" s="68">
        <v>4210</v>
      </c>
      <c r="B47" s="10" t="s">
        <v>22</v>
      </c>
      <c r="C47" s="36">
        <f t="shared" si="14"/>
        <v>8558</v>
      </c>
      <c r="D47" s="36">
        <f t="shared" si="15"/>
        <v>8558</v>
      </c>
      <c r="E47" s="36">
        <v>0</v>
      </c>
      <c r="F47" s="36">
        <v>8558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84">
        <v>0</v>
      </c>
    </row>
    <row r="48" spans="1:17" ht="12.75">
      <c r="A48" s="86">
        <v>4260</v>
      </c>
      <c r="B48" s="22" t="s">
        <v>35</v>
      </c>
      <c r="C48" s="44">
        <f t="shared" si="14"/>
        <v>26549</v>
      </c>
      <c r="D48" s="44">
        <f t="shared" si="15"/>
        <v>26549</v>
      </c>
      <c r="E48" s="44">
        <v>0</v>
      </c>
      <c r="F48" s="44">
        <v>26549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96">
        <v>0</v>
      </c>
    </row>
    <row r="49" spans="1:17" ht="12.75">
      <c r="A49" s="81">
        <v>4270</v>
      </c>
      <c r="B49" s="21" t="s">
        <v>28</v>
      </c>
      <c r="C49" s="42">
        <f t="shared" si="14"/>
        <v>11112</v>
      </c>
      <c r="D49" s="42">
        <f t="shared" si="15"/>
        <v>11112</v>
      </c>
      <c r="E49" s="42">
        <v>0</v>
      </c>
      <c r="F49" s="42">
        <v>11112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92">
        <v>0</v>
      </c>
    </row>
    <row r="50" spans="1:17" ht="12.75">
      <c r="A50" s="68">
        <v>4300</v>
      </c>
      <c r="B50" s="10" t="s">
        <v>25</v>
      </c>
      <c r="C50" s="36">
        <f t="shared" si="14"/>
        <v>37443</v>
      </c>
      <c r="D50" s="36">
        <f t="shared" si="15"/>
        <v>37443</v>
      </c>
      <c r="E50" s="36">
        <v>0</v>
      </c>
      <c r="F50" s="36">
        <v>37443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84">
        <v>0</v>
      </c>
    </row>
    <row r="51" spans="1:17" s="5" customFormat="1" ht="12.75">
      <c r="A51" s="68">
        <v>6050</v>
      </c>
      <c r="B51" s="13" t="s">
        <v>31</v>
      </c>
      <c r="C51" s="36">
        <f t="shared" si="14"/>
        <v>73838.9</v>
      </c>
      <c r="D51" s="36">
        <f t="shared" si="15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f t="shared" si="2"/>
        <v>73838.9</v>
      </c>
      <c r="M51" s="37">
        <v>73838.9</v>
      </c>
      <c r="N51" s="37">
        <v>0</v>
      </c>
      <c r="O51" s="37">
        <v>0</v>
      </c>
      <c r="P51" s="37">
        <v>0</v>
      </c>
      <c r="Q51" s="73">
        <v>0</v>
      </c>
    </row>
    <row r="52" spans="1:17" s="5" customFormat="1" ht="12.75">
      <c r="A52" s="68">
        <v>6057</v>
      </c>
      <c r="B52" s="13" t="s">
        <v>31</v>
      </c>
      <c r="C52" s="36">
        <f t="shared" si="14"/>
        <v>401541.67</v>
      </c>
      <c r="D52" s="36">
        <f t="shared" si="15"/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f t="shared" si="2"/>
        <v>401541.67</v>
      </c>
      <c r="M52" s="37">
        <v>401541.67</v>
      </c>
      <c r="N52" s="37">
        <v>401541.67</v>
      </c>
      <c r="O52" s="37">
        <v>0</v>
      </c>
      <c r="P52" s="37">
        <v>0</v>
      </c>
      <c r="Q52" s="73">
        <v>0</v>
      </c>
    </row>
    <row r="53" spans="1:17" s="5" customFormat="1" ht="14.25" customHeight="1" thickBot="1">
      <c r="A53" s="69">
        <v>6059</v>
      </c>
      <c r="B53" s="15" t="s">
        <v>31</v>
      </c>
      <c r="C53" s="40">
        <f t="shared" si="14"/>
        <v>123486.66</v>
      </c>
      <c r="D53" s="40">
        <f t="shared" si="15"/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f t="shared" si="2"/>
        <v>123486.66</v>
      </c>
      <c r="M53" s="41">
        <v>123486.66</v>
      </c>
      <c r="N53" s="41">
        <v>123486.66</v>
      </c>
      <c r="O53" s="41">
        <v>0</v>
      </c>
      <c r="P53" s="41">
        <v>0</v>
      </c>
      <c r="Q53" s="78">
        <v>0</v>
      </c>
    </row>
    <row r="54" spans="1:17" s="9" customFormat="1" ht="24.75" customHeight="1" thickBot="1">
      <c r="A54" s="61">
        <v>700</v>
      </c>
      <c r="B54" s="52" t="s">
        <v>33</v>
      </c>
      <c r="C54" s="53">
        <f aca="true" t="shared" si="16" ref="C54:Q54">C55+C61+C63+C57</f>
        <v>129300</v>
      </c>
      <c r="D54" s="53">
        <f t="shared" si="16"/>
        <v>129300</v>
      </c>
      <c r="E54" s="53">
        <f t="shared" si="16"/>
        <v>0</v>
      </c>
      <c r="F54" s="53">
        <f t="shared" si="16"/>
        <v>129300</v>
      </c>
      <c r="G54" s="53">
        <f t="shared" si="16"/>
        <v>0</v>
      </c>
      <c r="H54" s="53">
        <f t="shared" si="16"/>
        <v>0</v>
      </c>
      <c r="I54" s="53">
        <f t="shared" si="16"/>
        <v>0</v>
      </c>
      <c r="J54" s="53">
        <f t="shared" si="16"/>
        <v>0</v>
      </c>
      <c r="K54" s="53">
        <f t="shared" si="16"/>
        <v>0</v>
      </c>
      <c r="L54" s="53">
        <f t="shared" si="16"/>
        <v>0</v>
      </c>
      <c r="M54" s="53">
        <f t="shared" si="16"/>
        <v>0</v>
      </c>
      <c r="N54" s="53">
        <f t="shared" si="16"/>
        <v>0</v>
      </c>
      <c r="O54" s="53">
        <f t="shared" si="16"/>
        <v>0</v>
      </c>
      <c r="P54" s="53">
        <f t="shared" si="16"/>
        <v>0</v>
      </c>
      <c r="Q54" s="54">
        <f t="shared" si="16"/>
        <v>0</v>
      </c>
    </row>
    <row r="55" spans="1:17" s="9" customFormat="1" ht="12.75">
      <c r="A55" s="79">
        <v>70001</v>
      </c>
      <c r="B55" s="8" t="s">
        <v>121</v>
      </c>
      <c r="C55" s="34">
        <f aca="true" t="shared" si="17" ref="C55:Q55">C56</f>
        <v>0</v>
      </c>
      <c r="D55" s="34">
        <f t="shared" si="17"/>
        <v>0</v>
      </c>
      <c r="E55" s="34">
        <f t="shared" si="17"/>
        <v>0</v>
      </c>
      <c r="F55" s="34">
        <f t="shared" si="17"/>
        <v>0</v>
      </c>
      <c r="G55" s="34">
        <f t="shared" si="17"/>
        <v>0</v>
      </c>
      <c r="H55" s="34">
        <f t="shared" si="17"/>
        <v>0</v>
      </c>
      <c r="I55" s="34">
        <f t="shared" si="17"/>
        <v>0</v>
      </c>
      <c r="J55" s="34">
        <f t="shared" si="17"/>
        <v>0</v>
      </c>
      <c r="K55" s="34">
        <f t="shared" si="17"/>
        <v>0</v>
      </c>
      <c r="L55" s="34">
        <f t="shared" si="17"/>
        <v>0</v>
      </c>
      <c r="M55" s="34">
        <f t="shared" si="17"/>
        <v>0</v>
      </c>
      <c r="N55" s="34">
        <f t="shared" si="17"/>
        <v>0</v>
      </c>
      <c r="O55" s="34">
        <f t="shared" si="17"/>
        <v>0</v>
      </c>
      <c r="P55" s="34">
        <f t="shared" si="17"/>
        <v>0</v>
      </c>
      <c r="Q55" s="80">
        <f t="shared" si="17"/>
        <v>0</v>
      </c>
    </row>
    <row r="56" spans="1:17" s="5" customFormat="1" ht="22.5">
      <c r="A56" s="68">
        <v>2650</v>
      </c>
      <c r="B56" s="10" t="s">
        <v>122</v>
      </c>
      <c r="C56" s="36">
        <f>D56+L56</f>
        <v>0</v>
      </c>
      <c r="D56" s="36">
        <f>SUM(E56:K56)</f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84">
        <v>0</v>
      </c>
    </row>
    <row r="57" spans="1:17" s="9" customFormat="1" ht="12.75">
      <c r="A57" s="79">
        <v>70005</v>
      </c>
      <c r="B57" s="8" t="s">
        <v>34</v>
      </c>
      <c r="C57" s="34">
        <f aca="true" t="shared" si="18" ref="C57:Q57">SUM(C58:C60)</f>
        <v>101500</v>
      </c>
      <c r="D57" s="34">
        <f t="shared" si="18"/>
        <v>101500</v>
      </c>
      <c r="E57" s="34">
        <f t="shared" si="18"/>
        <v>0</v>
      </c>
      <c r="F57" s="34">
        <f t="shared" si="18"/>
        <v>101500</v>
      </c>
      <c r="G57" s="34">
        <f t="shared" si="18"/>
        <v>0</v>
      </c>
      <c r="H57" s="34">
        <f t="shared" si="18"/>
        <v>0</v>
      </c>
      <c r="I57" s="34">
        <f t="shared" si="18"/>
        <v>0</v>
      </c>
      <c r="J57" s="34">
        <f t="shared" si="18"/>
        <v>0</v>
      </c>
      <c r="K57" s="34">
        <f t="shared" si="18"/>
        <v>0</v>
      </c>
      <c r="L57" s="34">
        <f t="shared" si="18"/>
        <v>0</v>
      </c>
      <c r="M57" s="34">
        <f t="shared" si="18"/>
        <v>0</v>
      </c>
      <c r="N57" s="34">
        <f t="shared" si="18"/>
        <v>0</v>
      </c>
      <c r="O57" s="34">
        <f t="shared" si="18"/>
        <v>0</v>
      </c>
      <c r="P57" s="34">
        <f t="shared" si="18"/>
        <v>0</v>
      </c>
      <c r="Q57" s="80">
        <f t="shared" si="18"/>
        <v>0</v>
      </c>
    </row>
    <row r="58" spans="1:17" s="5" customFormat="1" ht="16.5" customHeight="1">
      <c r="A58" s="68">
        <v>4270</v>
      </c>
      <c r="B58" s="10" t="s">
        <v>28</v>
      </c>
      <c r="C58" s="36">
        <f>D58+L58</f>
        <v>30000</v>
      </c>
      <c r="D58" s="36">
        <f>SUM(E58:K58)</f>
        <v>30000</v>
      </c>
      <c r="E58" s="36">
        <v>0</v>
      </c>
      <c r="F58" s="97">
        <v>30000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f t="shared" si="2"/>
        <v>0</v>
      </c>
      <c r="M58" s="37">
        <v>0</v>
      </c>
      <c r="N58" s="37">
        <v>0</v>
      </c>
      <c r="O58" s="37">
        <v>0</v>
      </c>
      <c r="P58" s="37">
        <v>0</v>
      </c>
      <c r="Q58" s="73">
        <v>0</v>
      </c>
    </row>
    <row r="59" spans="1:17" s="5" customFormat="1" ht="16.5" customHeight="1">
      <c r="A59" s="68">
        <v>4300</v>
      </c>
      <c r="B59" s="10" t="s">
        <v>25</v>
      </c>
      <c r="C59" s="36">
        <f>D59+L59</f>
        <v>71000</v>
      </c>
      <c r="D59" s="36">
        <f>SUM(E59:K59)</f>
        <v>71000</v>
      </c>
      <c r="E59" s="36">
        <v>0</v>
      </c>
      <c r="F59" s="36">
        <v>71000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f t="shared" si="2"/>
        <v>0</v>
      </c>
      <c r="M59" s="37">
        <v>0</v>
      </c>
      <c r="N59" s="37">
        <v>0</v>
      </c>
      <c r="O59" s="37">
        <v>0</v>
      </c>
      <c r="P59" s="37">
        <v>0</v>
      </c>
      <c r="Q59" s="73">
        <v>0</v>
      </c>
    </row>
    <row r="60" spans="1:17" s="5" customFormat="1" ht="16.5" customHeight="1">
      <c r="A60" s="68">
        <v>4430</v>
      </c>
      <c r="B60" s="10" t="s">
        <v>23</v>
      </c>
      <c r="C60" s="36">
        <f>D60+L60</f>
        <v>500</v>
      </c>
      <c r="D60" s="36">
        <f>SUM(E60:K60)</f>
        <v>500</v>
      </c>
      <c r="E60" s="36">
        <v>0</v>
      </c>
      <c r="F60" s="36">
        <v>500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f t="shared" si="2"/>
        <v>0</v>
      </c>
      <c r="M60" s="37">
        <v>0</v>
      </c>
      <c r="N60" s="37">
        <v>0</v>
      </c>
      <c r="O60" s="37">
        <v>0</v>
      </c>
      <c r="P60" s="37">
        <v>0</v>
      </c>
      <c r="Q60" s="73">
        <v>0</v>
      </c>
    </row>
    <row r="61" spans="1:17" s="9" customFormat="1" ht="12.75">
      <c r="A61" s="83">
        <v>70012</v>
      </c>
      <c r="B61" s="11" t="s">
        <v>123</v>
      </c>
      <c r="C61" s="38">
        <f aca="true" t="shared" si="19" ref="C61:K61">SUM(C62:C62)</f>
        <v>15000</v>
      </c>
      <c r="D61" s="38">
        <f t="shared" si="19"/>
        <v>15000</v>
      </c>
      <c r="E61" s="38">
        <f t="shared" si="19"/>
        <v>0</v>
      </c>
      <c r="F61" s="38">
        <f t="shared" si="19"/>
        <v>15000</v>
      </c>
      <c r="G61" s="38">
        <f t="shared" si="19"/>
        <v>0</v>
      </c>
      <c r="H61" s="38">
        <f t="shared" si="19"/>
        <v>0</v>
      </c>
      <c r="I61" s="38">
        <f t="shared" si="19"/>
        <v>0</v>
      </c>
      <c r="J61" s="38">
        <f t="shared" si="19"/>
        <v>0</v>
      </c>
      <c r="K61" s="38">
        <f t="shared" si="19"/>
        <v>0</v>
      </c>
      <c r="L61" s="38">
        <f t="shared" si="2"/>
        <v>0</v>
      </c>
      <c r="M61" s="38">
        <f>SUM(M62:M62)</f>
        <v>0</v>
      </c>
      <c r="N61" s="38">
        <f>SUM(N62:N62)</f>
        <v>0</v>
      </c>
      <c r="O61" s="38">
        <f>SUM(O62:O62)</f>
        <v>0</v>
      </c>
      <c r="P61" s="38">
        <f>SUM(P62:P62)</f>
        <v>0</v>
      </c>
      <c r="Q61" s="75">
        <f>SUM(Q62:Q62)</f>
        <v>0</v>
      </c>
    </row>
    <row r="62" spans="1:17" s="5" customFormat="1" ht="16.5" customHeight="1">
      <c r="A62" s="68">
        <v>4300</v>
      </c>
      <c r="B62" s="10" t="s">
        <v>25</v>
      </c>
      <c r="C62" s="36">
        <f>D62+L62</f>
        <v>15000</v>
      </c>
      <c r="D62" s="36">
        <f>SUM(E62:K62)</f>
        <v>15000</v>
      </c>
      <c r="E62" s="36">
        <v>0</v>
      </c>
      <c r="F62" s="36">
        <v>15000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f t="shared" si="2"/>
        <v>0</v>
      </c>
      <c r="M62" s="37">
        <v>0</v>
      </c>
      <c r="N62" s="37">
        <v>0</v>
      </c>
      <c r="O62" s="37">
        <v>0</v>
      </c>
      <c r="P62" s="37">
        <v>0</v>
      </c>
      <c r="Q62" s="73">
        <v>0</v>
      </c>
    </row>
    <row r="63" spans="1:17" s="9" customFormat="1" ht="12.75">
      <c r="A63" s="83">
        <v>70095</v>
      </c>
      <c r="B63" s="11" t="s">
        <v>21</v>
      </c>
      <c r="C63" s="38">
        <f aca="true" t="shared" si="20" ref="C63:K63">SUM(C64:C73)</f>
        <v>12800</v>
      </c>
      <c r="D63" s="38">
        <f t="shared" si="20"/>
        <v>12800</v>
      </c>
      <c r="E63" s="38">
        <f t="shared" si="20"/>
        <v>0</v>
      </c>
      <c r="F63" s="38">
        <f t="shared" si="20"/>
        <v>12800</v>
      </c>
      <c r="G63" s="38">
        <f t="shared" si="20"/>
        <v>0</v>
      </c>
      <c r="H63" s="38">
        <f t="shared" si="20"/>
        <v>0</v>
      </c>
      <c r="I63" s="38">
        <f t="shared" si="20"/>
        <v>0</v>
      </c>
      <c r="J63" s="38">
        <f t="shared" si="20"/>
        <v>0</v>
      </c>
      <c r="K63" s="38">
        <f t="shared" si="20"/>
        <v>0</v>
      </c>
      <c r="L63" s="38">
        <f t="shared" si="2"/>
        <v>0</v>
      </c>
      <c r="M63" s="38">
        <f>SUM(M64:M73)</f>
        <v>0</v>
      </c>
      <c r="N63" s="38">
        <f>SUM(N64:N73)</f>
        <v>0</v>
      </c>
      <c r="O63" s="38">
        <f>SUM(O64:O73)</f>
        <v>0</v>
      </c>
      <c r="P63" s="38">
        <f>SUM(P64:P73)</f>
        <v>0</v>
      </c>
      <c r="Q63" s="75">
        <f>SUM(Q64:Q73)</f>
        <v>0</v>
      </c>
    </row>
    <row r="64" spans="1:17" s="5" customFormat="1" ht="12.75">
      <c r="A64" s="68">
        <v>4110</v>
      </c>
      <c r="B64" s="10" t="s">
        <v>45</v>
      </c>
      <c r="C64" s="36">
        <f aca="true" t="shared" si="21" ref="C64:C73">D64+L64</f>
        <v>0</v>
      </c>
      <c r="D64" s="36">
        <f aca="true" t="shared" si="22" ref="D64:D73">SUM(E64:K64)</f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f t="shared" si="2"/>
        <v>0</v>
      </c>
      <c r="M64" s="37">
        <v>0</v>
      </c>
      <c r="N64" s="37">
        <v>0</v>
      </c>
      <c r="O64" s="37">
        <v>0</v>
      </c>
      <c r="P64" s="37">
        <v>0</v>
      </c>
      <c r="Q64" s="73">
        <v>0</v>
      </c>
    </row>
    <row r="65" spans="1:17" s="5" customFormat="1" ht="12.75">
      <c r="A65" s="68">
        <v>4120</v>
      </c>
      <c r="B65" s="10" t="s">
        <v>46</v>
      </c>
      <c r="C65" s="36">
        <f t="shared" si="21"/>
        <v>0</v>
      </c>
      <c r="D65" s="36">
        <f t="shared" si="22"/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84">
        <v>0</v>
      </c>
    </row>
    <row r="66" spans="1:17" s="5" customFormat="1" ht="12.75">
      <c r="A66" s="68">
        <v>4170</v>
      </c>
      <c r="B66" s="10" t="s">
        <v>27</v>
      </c>
      <c r="C66" s="36">
        <f t="shared" si="21"/>
        <v>0</v>
      </c>
      <c r="D66" s="36">
        <f t="shared" si="22"/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84">
        <v>0</v>
      </c>
    </row>
    <row r="67" spans="1:17" s="5" customFormat="1" ht="12.75">
      <c r="A67" s="68">
        <v>4210</v>
      </c>
      <c r="B67" s="10" t="s">
        <v>22</v>
      </c>
      <c r="C67" s="36">
        <f t="shared" si="21"/>
        <v>0</v>
      </c>
      <c r="D67" s="36">
        <f t="shared" si="22"/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84">
        <v>0</v>
      </c>
    </row>
    <row r="68" spans="1:17" s="5" customFormat="1" ht="12.75">
      <c r="A68" s="68">
        <v>4260</v>
      </c>
      <c r="B68" s="10" t="s">
        <v>35</v>
      </c>
      <c r="C68" s="36">
        <f t="shared" si="21"/>
        <v>10800</v>
      </c>
      <c r="D68" s="36">
        <f t="shared" si="22"/>
        <v>10800</v>
      </c>
      <c r="E68" s="36">
        <v>0</v>
      </c>
      <c r="F68" s="36">
        <v>10800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84">
        <v>0</v>
      </c>
    </row>
    <row r="69" spans="1:17" s="5" customFormat="1" ht="12.75">
      <c r="A69" s="68">
        <v>4270</v>
      </c>
      <c r="B69" s="10" t="s">
        <v>28</v>
      </c>
      <c r="C69" s="36">
        <f t="shared" si="21"/>
        <v>0</v>
      </c>
      <c r="D69" s="36">
        <f t="shared" si="22"/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84">
        <v>0</v>
      </c>
    </row>
    <row r="70" spans="1:17" s="5" customFormat="1" ht="12.75">
      <c r="A70" s="68">
        <v>4300</v>
      </c>
      <c r="B70" s="10" t="s">
        <v>25</v>
      </c>
      <c r="C70" s="36">
        <f t="shared" si="21"/>
        <v>0</v>
      </c>
      <c r="D70" s="36">
        <f t="shared" si="22"/>
        <v>0</v>
      </c>
      <c r="E70" s="36">
        <v>0</v>
      </c>
      <c r="F70" s="36"/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f t="shared" si="2"/>
        <v>0</v>
      </c>
      <c r="M70" s="37">
        <v>0</v>
      </c>
      <c r="N70" s="37">
        <v>0</v>
      </c>
      <c r="O70" s="37">
        <v>0</v>
      </c>
      <c r="P70" s="37">
        <v>0</v>
      </c>
      <c r="Q70" s="73">
        <v>0</v>
      </c>
    </row>
    <row r="71" spans="1:17" s="5" customFormat="1" ht="33.75">
      <c r="A71" s="68">
        <v>4370</v>
      </c>
      <c r="B71" s="10" t="s">
        <v>54</v>
      </c>
      <c r="C71" s="36">
        <f t="shared" si="21"/>
        <v>2000</v>
      </c>
      <c r="D71" s="36">
        <f t="shared" si="22"/>
        <v>2000</v>
      </c>
      <c r="E71" s="36">
        <v>0</v>
      </c>
      <c r="F71" s="36">
        <v>2000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f t="shared" si="2"/>
        <v>0</v>
      </c>
      <c r="M71" s="37">
        <v>0</v>
      </c>
      <c r="N71" s="37">
        <v>0</v>
      </c>
      <c r="O71" s="37">
        <v>0</v>
      </c>
      <c r="P71" s="37">
        <v>0</v>
      </c>
      <c r="Q71" s="73">
        <v>0</v>
      </c>
    </row>
    <row r="72" spans="1:17" s="5" customFormat="1" ht="12.75">
      <c r="A72" s="86">
        <v>4430</v>
      </c>
      <c r="B72" s="22" t="s">
        <v>23</v>
      </c>
      <c r="C72" s="44">
        <f t="shared" si="21"/>
        <v>0</v>
      </c>
      <c r="D72" s="44">
        <f t="shared" si="22"/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44">
        <f t="shared" si="2"/>
        <v>0</v>
      </c>
      <c r="M72" s="45">
        <v>0</v>
      </c>
      <c r="N72" s="45">
        <v>0</v>
      </c>
      <c r="O72" s="45">
        <v>0</v>
      </c>
      <c r="P72" s="45">
        <v>0</v>
      </c>
      <c r="Q72" s="87">
        <v>0</v>
      </c>
    </row>
    <row r="73" spans="1:17" s="5" customFormat="1" ht="13.5" thickBot="1">
      <c r="A73" s="88">
        <v>6050</v>
      </c>
      <c r="B73" s="15" t="s">
        <v>31</v>
      </c>
      <c r="C73" s="46">
        <f t="shared" si="21"/>
        <v>0</v>
      </c>
      <c r="D73" s="46">
        <f t="shared" si="22"/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46">
        <f t="shared" si="2"/>
        <v>0</v>
      </c>
      <c r="M73" s="64">
        <v>0</v>
      </c>
      <c r="N73" s="64">
        <v>0</v>
      </c>
      <c r="O73" s="64">
        <v>0</v>
      </c>
      <c r="P73" s="64">
        <v>0</v>
      </c>
      <c r="Q73" s="89">
        <v>0</v>
      </c>
    </row>
    <row r="74" spans="1:17" ht="24.75" customHeight="1" thickBot="1">
      <c r="A74" s="65">
        <v>710</v>
      </c>
      <c r="B74" s="55" t="s">
        <v>38</v>
      </c>
      <c r="C74" s="56">
        <f aca="true" t="shared" si="23" ref="C74:Q74">C75+C78</f>
        <v>236000</v>
      </c>
      <c r="D74" s="56">
        <f t="shared" si="23"/>
        <v>56000</v>
      </c>
      <c r="E74" s="56">
        <f t="shared" si="23"/>
        <v>0</v>
      </c>
      <c r="F74" s="56">
        <f t="shared" si="23"/>
        <v>52400</v>
      </c>
      <c r="G74" s="56">
        <f t="shared" si="23"/>
        <v>0</v>
      </c>
      <c r="H74" s="56">
        <f t="shared" si="23"/>
        <v>3600</v>
      </c>
      <c r="I74" s="56">
        <f t="shared" si="23"/>
        <v>0</v>
      </c>
      <c r="J74" s="56">
        <f t="shared" si="23"/>
        <v>0</v>
      </c>
      <c r="K74" s="56">
        <f t="shared" si="23"/>
        <v>0</v>
      </c>
      <c r="L74" s="56">
        <f t="shared" si="23"/>
        <v>180000</v>
      </c>
      <c r="M74" s="56">
        <f t="shared" si="23"/>
        <v>180000</v>
      </c>
      <c r="N74" s="56">
        <f t="shared" si="23"/>
        <v>0</v>
      </c>
      <c r="O74" s="56">
        <f t="shared" si="23"/>
        <v>0</v>
      </c>
      <c r="P74" s="56">
        <f t="shared" si="23"/>
        <v>0</v>
      </c>
      <c r="Q74" s="57">
        <f t="shared" si="23"/>
        <v>0</v>
      </c>
    </row>
    <row r="75" spans="1:17" s="9" customFormat="1" ht="12.75">
      <c r="A75" s="79">
        <v>71004</v>
      </c>
      <c r="B75" s="8" t="s">
        <v>39</v>
      </c>
      <c r="C75" s="34">
        <f aca="true" t="shared" si="24" ref="C75:K75">SUM(C76:C77)</f>
        <v>55500</v>
      </c>
      <c r="D75" s="34">
        <f t="shared" si="24"/>
        <v>55500</v>
      </c>
      <c r="E75" s="34">
        <f t="shared" si="24"/>
        <v>0</v>
      </c>
      <c r="F75" s="34">
        <f t="shared" si="24"/>
        <v>51900</v>
      </c>
      <c r="G75" s="34">
        <f t="shared" si="24"/>
        <v>0</v>
      </c>
      <c r="H75" s="34">
        <f t="shared" si="24"/>
        <v>3600</v>
      </c>
      <c r="I75" s="34">
        <f t="shared" si="24"/>
        <v>0</v>
      </c>
      <c r="J75" s="34">
        <f t="shared" si="24"/>
        <v>0</v>
      </c>
      <c r="K75" s="34">
        <f t="shared" si="24"/>
        <v>0</v>
      </c>
      <c r="L75" s="34">
        <f t="shared" si="2"/>
        <v>0</v>
      </c>
      <c r="M75" s="34">
        <f>SUM(M76:M77)</f>
        <v>0</v>
      </c>
      <c r="N75" s="34">
        <f>SUM(N76:N77)</f>
        <v>0</v>
      </c>
      <c r="O75" s="34">
        <f>SUM(O76:O77)</f>
        <v>0</v>
      </c>
      <c r="P75" s="34">
        <f>SUM(P76:P77)</f>
        <v>0</v>
      </c>
      <c r="Q75" s="80">
        <f>SUM(Q76:Q77)</f>
        <v>0</v>
      </c>
    </row>
    <row r="76" spans="1:17" s="5" customFormat="1" ht="16.5" customHeight="1">
      <c r="A76" s="68">
        <v>3030</v>
      </c>
      <c r="B76" s="10" t="s">
        <v>48</v>
      </c>
      <c r="C76" s="36">
        <f>D76+L76</f>
        <v>3600</v>
      </c>
      <c r="D76" s="36">
        <f>SUM(E76:K76)</f>
        <v>3600</v>
      </c>
      <c r="E76" s="36">
        <v>0</v>
      </c>
      <c r="F76" s="36">
        <v>0</v>
      </c>
      <c r="G76" s="36">
        <v>0</v>
      </c>
      <c r="H76" s="36">
        <v>3600</v>
      </c>
      <c r="I76" s="36">
        <v>0</v>
      </c>
      <c r="J76" s="36">
        <v>0</v>
      </c>
      <c r="K76" s="36">
        <v>0</v>
      </c>
      <c r="L76" s="36">
        <f t="shared" si="2"/>
        <v>0</v>
      </c>
      <c r="M76" s="37">
        <v>0</v>
      </c>
      <c r="N76" s="37">
        <v>0</v>
      </c>
      <c r="O76" s="37">
        <v>0</v>
      </c>
      <c r="P76" s="37">
        <v>0</v>
      </c>
      <c r="Q76" s="73">
        <v>0</v>
      </c>
    </row>
    <row r="77" spans="1:17" s="5" customFormat="1" ht="16.5" customHeight="1">
      <c r="A77" s="68">
        <v>4300</v>
      </c>
      <c r="B77" s="10" t="s">
        <v>25</v>
      </c>
      <c r="C77" s="36">
        <f>D77+L77</f>
        <v>51900</v>
      </c>
      <c r="D77" s="36">
        <f>SUM(E77:K77)</f>
        <v>51900</v>
      </c>
      <c r="E77" s="36">
        <v>0</v>
      </c>
      <c r="F77" s="97">
        <v>51900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f t="shared" si="2"/>
        <v>0</v>
      </c>
      <c r="M77" s="37">
        <v>0</v>
      </c>
      <c r="N77" s="37">
        <v>0</v>
      </c>
      <c r="O77" s="37">
        <v>0</v>
      </c>
      <c r="P77" s="37">
        <v>0</v>
      </c>
      <c r="Q77" s="73">
        <v>0</v>
      </c>
    </row>
    <row r="78" spans="1:17" s="9" customFormat="1" ht="12.75">
      <c r="A78" s="83">
        <v>71035</v>
      </c>
      <c r="B78" s="11" t="s">
        <v>40</v>
      </c>
      <c r="C78" s="38">
        <f aca="true" t="shared" si="25" ref="C78:K78">SUM(C79:C80)</f>
        <v>180500</v>
      </c>
      <c r="D78" s="38">
        <f t="shared" si="25"/>
        <v>500</v>
      </c>
      <c r="E78" s="38">
        <f t="shared" si="25"/>
        <v>0</v>
      </c>
      <c r="F78" s="38">
        <f t="shared" si="25"/>
        <v>500</v>
      </c>
      <c r="G78" s="38">
        <f t="shared" si="25"/>
        <v>0</v>
      </c>
      <c r="H78" s="38">
        <f t="shared" si="25"/>
        <v>0</v>
      </c>
      <c r="I78" s="38">
        <f t="shared" si="25"/>
        <v>0</v>
      </c>
      <c r="J78" s="38">
        <f t="shared" si="25"/>
        <v>0</v>
      </c>
      <c r="K78" s="38">
        <f t="shared" si="25"/>
        <v>0</v>
      </c>
      <c r="L78" s="36">
        <f aca="true" t="shared" si="26" ref="L78:L112">P78+O78+M78+Q78</f>
        <v>180000</v>
      </c>
      <c r="M78" s="38">
        <f>SUM(M79:M80)</f>
        <v>180000</v>
      </c>
      <c r="N78" s="38">
        <f>SUM(N79:N80)</f>
        <v>0</v>
      </c>
      <c r="O78" s="38">
        <f>SUM(O79:O80)</f>
        <v>0</v>
      </c>
      <c r="P78" s="38">
        <f>SUM(P79:P80)</f>
        <v>0</v>
      </c>
      <c r="Q78" s="75">
        <f>SUM(Q79:Q80)</f>
        <v>0</v>
      </c>
    </row>
    <row r="79" spans="1:17" s="5" customFormat="1" ht="12.75">
      <c r="A79" s="68">
        <v>4210</v>
      </c>
      <c r="B79" s="10" t="s">
        <v>22</v>
      </c>
      <c r="C79" s="36">
        <f>D79+L79</f>
        <v>500</v>
      </c>
      <c r="D79" s="36">
        <f>SUM(E79:K79)</f>
        <v>500</v>
      </c>
      <c r="E79" s="36">
        <v>0</v>
      </c>
      <c r="F79" s="36">
        <v>500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f t="shared" si="26"/>
        <v>0</v>
      </c>
      <c r="M79" s="37">
        <v>0</v>
      </c>
      <c r="N79" s="37">
        <v>0</v>
      </c>
      <c r="O79" s="37">
        <v>0</v>
      </c>
      <c r="P79" s="37">
        <v>0</v>
      </c>
      <c r="Q79" s="73">
        <v>0</v>
      </c>
    </row>
    <row r="80" spans="1:17" s="5" customFormat="1" ht="13.5" customHeight="1" thickBot="1">
      <c r="A80" s="68">
        <v>6050</v>
      </c>
      <c r="B80" s="13" t="s">
        <v>31</v>
      </c>
      <c r="C80" s="36">
        <f>D80+L80</f>
        <v>180000</v>
      </c>
      <c r="D80" s="36">
        <f>SUM(E80:K80)</f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f t="shared" si="26"/>
        <v>180000</v>
      </c>
      <c r="M80" s="36">
        <v>180000</v>
      </c>
      <c r="N80" s="36">
        <v>0</v>
      </c>
      <c r="O80" s="36">
        <v>0</v>
      </c>
      <c r="P80" s="36">
        <v>0</v>
      </c>
      <c r="Q80" s="84">
        <v>0</v>
      </c>
    </row>
    <row r="81" spans="1:17" ht="24.75" customHeight="1" thickBot="1">
      <c r="A81" s="61">
        <v>750</v>
      </c>
      <c r="B81" s="52" t="s">
        <v>41</v>
      </c>
      <c r="C81" s="53">
        <f aca="true" t="shared" si="27" ref="C81:Q81">C82+C88+C93+C116+C123</f>
        <v>2440695</v>
      </c>
      <c r="D81" s="53">
        <f t="shared" si="27"/>
        <v>2380695</v>
      </c>
      <c r="E81" s="53">
        <f t="shared" si="27"/>
        <v>1719451</v>
      </c>
      <c r="F81" s="53">
        <f t="shared" si="27"/>
        <v>509064</v>
      </c>
      <c r="G81" s="53">
        <f t="shared" si="27"/>
        <v>4000</v>
      </c>
      <c r="H81" s="53">
        <f t="shared" si="27"/>
        <v>148180</v>
      </c>
      <c r="I81" s="53">
        <f t="shared" si="27"/>
        <v>0</v>
      </c>
      <c r="J81" s="53">
        <f t="shared" si="27"/>
        <v>0</v>
      </c>
      <c r="K81" s="53">
        <f t="shared" si="27"/>
        <v>0</v>
      </c>
      <c r="L81" s="53">
        <f t="shared" si="27"/>
        <v>60000</v>
      </c>
      <c r="M81" s="53">
        <f t="shared" si="27"/>
        <v>60000</v>
      </c>
      <c r="N81" s="53">
        <f t="shared" si="27"/>
        <v>0</v>
      </c>
      <c r="O81" s="53">
        <f t="shared" si="27"/>
        <v>0</v>
      </c>
      <c r="P81" s="53">
        <f t="shared" si="27"/>
        <v>0</v>
      </c>
      <c r="Q81" s="54">
        <f t="shared" si="27"/>
        <v>0</v>
      </c>
    </row>
    <row r="82" spans="1:17" s="9" customFormat="1" ht="16.5" customHeight="1">
      <c r="A82" s="79">
        <v>75011</v>
      </c>
      <c r="B82" s="8" t="s">
        <v>42</v>
      </c>
      <c r="C82" s="34">
        <f aca="true" t="shared" si="28" ref="C82:Q82">SUM(C83:C87)</f>
        <v>46652</v>
      </c>
      <c r="D82" s="34">
        <f t="shared" si="28"/>
        <v>46652</v>
      </c>
      <c r="E82" s="34">
        <f t="shared" si="28"/>
        <v>45011</v>
      </c>
      <c r="F82" s="34">
        <f t="shared" si="28"/>
        <v>1641</v>
      </c>
      <c r="G82" s="34">
        <f t="shared" si="28"/>
        <v>0</v>
      </c>
      <c r="H82" s="34">
        <f t="shared" si="28"/>
        <v>0</v>
      </c>
      <c r="I82" s="34">
        <f t="shared" si="28"/>
        <v>0</v>
      </c>
      <c r="J82" s="34">
        <f t="shared" si="28"/>
        <v>0</v>
      </c>
      <c r="K82" s="34">
        <f t="shared" si="28"/>
        <v>0</v>
      </c>
      <c r="L82" s="34">
        <f t="shared" si="28"/>
        <v>0</v>
      </c>
      <c r="M82" s="34">
        <f t="shared" si="28"/>
        <v>0</v>
      </c>
      <c r="N82" s="34">
        <f t="shared" si="28"/>
        <v>0</v>
      </c>
      <c r="O82" s="34">
        <f t="shared" si="28"/>
        <v>0</v>
      </c>
      <c r="P82" s="34">
        <f t="shared" si="28"/>
        <v>0</v>
      </c>
      <c r="Q82" s="80">
        <f t="shared" si="28"/>
        <v>0</v>
      </c>
    </row>
    <row r="83" spans="1:17" s="5" customFormat="1" ht="12.75">
      <c r="A83" s="68">
        <v>4010</v>
      </c>
      <c r="B83" s="10" t="s">
        <v>43</v>
      </c>
      <c r="C83" s="36">
        <f>D83+L83</f>
        <v>34256</v>
      </c>
      <c r="D83" s="36">
        <f>SUM(E83:K83)</f>
        <v>34256</v>
      </c>
      <c r="E83" s="36">
        <v>34256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f t="shared" si="26"/>
        <v>0</v>
      </c>
      <c r="M83" s="36">
        <v>0</v>
      </c>
      <c r="N83" s="36">
        <v>0</v>
      </c>
      <c r="O83" s="36">
        <v>0</v>
      </c>
      <c r="P83" s="36">
        <v>0</v>
      </c>
      <c r="Q83" s="84">
        <v>0</v>
      </c>
    </row>
    <row r="84" spans="1:17" s="5" customFormat="1" ht="12.75">
      <c r="A84" s="68">
        <v>4040</v>
      </c>
      <c r="B84" s="10" t="s">
        <v>44</v>
      </c>
      <c r="C84" s="36">
        <f>D84+L84</f>
        <v>3394</v>
      </c>
      <c r="D84" s="36">
        <f>SUM(E84:K84)</f>
        <v>3394</v>
      </c>
      <c r="E84" s="36">
        <v>3394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f t="shared" si="26"/>
        <v>0</v>
      </c>
      <c r="M84" s="36">
        <v>0</v>
      </c>
      <c r="N84" s="36">
        <v>0</v>
      </c>
      <c r="O84" s="36">
        <v>0</v>
      </c>
      <c r="P84" s="36">
        <v>0</v>
      </c>
      <c r="Q84" s="84">
        <v>0</v>
      </c>
    </row>
    <row r="85" spans="1:17" s="5" customFormat="1" ht="12.75">
      <c r="A85" s="68">
        <v>4110</v>
      </c>
      <c r="B85" s="10" t="s">
        <v>45</v>
      </c>
      <c r="C85" s="36">
        <f>D85+L85</f>
        <v>6438</v>
      </c>
      <c r="D85" s="36">
        <f>SUM(E85:K85)</f>
        <v>6438</v>
      </c>
      <c r="E85" s="36">
        <v>6438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f t="shared" si="26"/>
        <v>0</v>
      </c>
      <c r="M85" s="36">
        <v>0</v>
      </c>
      <c r="N85" s="36">
        <v>0</v>
      </c>
      <c r="O85" s="36">
        <v>0</v>
      </c>
      <c r="P85" s="36">
        <v>0</v>
      </c>
      <c r="Q85" s="84">
        <v>0</v>
      </c>
    </row>
    <row r="86" spans="1:17" s="5" customFormat="1" ht="12.75">
      <c r="A86" s="68">
        <v>4120</v>
      </c>
      <c r="B86" s="10" t="s">
        <v>46</v>
      </c>
      <c r="C86" s="36">
        <f>D86+L86</f>
        <v>923</v>
      </c>
      <c r="D86" s="36">
        <f>SUM(E86:K86)</f>
        <v>923</v>
      </c>
      <c r="E86" s="36">
        <v>923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f t="shared" si="26"/>
        <v>0</v>
      </c>
      <c r="M86" s="36">
        <v>0</v>
      </c>
      <c r="N86" s="36">
        <v>0</v>
      </c>
      <c r="O86" s="36">
        <v>0</v>
      </c>
      <c r="P86" s="36">
        <v>0</v>
      </c>
      <c r="Q86" s="84">
        <v>0</v>
      </c>
    </row>
    <row r="87" spans="1:17" s="5" customFormat="1" ht="12.75">
      <c r="A87" s="68">
        <v>4440</v>
      </c>
      <c r="B87" s="10" t="s">
        <v>57</v>
      </c>
      <c r="C87" s="36">
        <f>D87+L87</f>
        <v>1641</v>
      </c>
      <c r="D87" s="36">
        <f>SUM(E87:K87)</f>
        <v>1641</v>
      </c>
      <c r="E87" s="36"/>
      <c r="F87" s="36">
        <v>1641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f t="shared" si="26"/>
        <v>0</v>
      </c>
      <c r="M87" s="36">
        <v>0</v>
      </c>
      <c r="N87" s="36">
        <v>0</v>
      </c>
      <c r="O87" s="36">
        <v>0</v>
      </c>
      <c r="P87" s="36">
        <v>0</v>
      </c>
      <c r="Q87" s="84">
        <v>0</v>
      </c>
    </row>
    <row r="88" spans="1:17" s="9" customFormat="1" ht="25.5">
      <c r="A88" s="83">
        <v>75022</v>
      </c>
      <c r="B88" s="11" t="s">
        <v>47</v>
      </c>
      <c r="C88" s="38">
        <f aca="true" t="shared" si="29" ref="C88:K88">SUM(C89:C92)</f>
        <v>144769</v>
      </c>
      <c r="D88" s="38">
        <f t="shared" si="29"/>
        <v>144769</v>
      </c>
      <c r="E88" s="38">
        <f t="shared" si="29"/>
        <v>0</v>
      </c>
      <c r="F88" s="38">
        <f t="shared" si="29"/>
        <v>11089</v>
      </c>
      <c r="G88" s="38">
        <f t="shared" si="29"/>
        <v>0</v>
      </c>
      <c r="H88" s="38">
        <f t="shared" si="29"/>
        <v>133680</v>
      </c>
      <c r="I88" s="38">
        <f t="shared" si="29"/>
        <v>0</v>
      </c>
      <c r="J88" s="38">
        <f t="shared" si="29"/>
        <v>0</v>
      </c>
      <c r="K88" s="38">
        <f t="shared" si="29"/>
        <v>0</v>
      </c>
      <c r="L88" s="38">
        <f t="shared" si="26"/>
        <v>0</v>
      </c>
      <c r="M88" s="38">
        <f>SUM(M89:M92)</f>
        <v>0</v>
      </c>
      <c r="N88" s="38">
        <f>SUM(N89:N92)</f>
        <v>0</v>
      </c>
      <c r="O88" s="38">
        <f>SUM(O89:O92)</f>
        <v>0</v>
      </c>
      <c r="P88" s="38">
        <f>SUM(P89:P92)</f>
        <v>0</v>
      </c>
      <c r="Q88" s="75">
        <f>SUM(Q89:Q92)</f>
        <v>0</v>
      </c>
    </row>
    <row r="89" spans="1:17" s="5" customFormat="1" ht="12.75">
      <c r="A89" s="68">
        <v>3030</v>
      </c>
      <c r="B89" s="10" t="s">
        <v>48</v>
      </c>
      <c r="C89" s="36">
        <f>D89+L89</f>
        <v>133680</v>
      </c>
      <c r="D89" s="36">
        <f>SUM(E89:K89)</f>
        <v>133680</v>
      </c>
      <c r="E89" s="36">
        <v>0</v>
      </c>
      <c r="F89" s="36">
        <v>0</v>
      </c>
      <c r="G89" s="36">
        <v>0</v>
      </c>
      <c r="H89" s="36">
        <v>133680</v>
      </c>
      <c r="I89" s="36">
        <v>0</v>
      </c>
      <c r="J89" s="36">
        <v>0</v>
      </c>
      <c r="K89" s="36">
        <v>0</v>
      </c>
      <c r="L89" s="36">
        <f t="shared" si="26"/>
        <v>0</v>
      </c>
      <c r="M89" s="36">
        <v>0</v>
      </c>
      <c r="N89" s="36">
        <v>0</v>
      </c>
      <c r="O89" s="36">
        <v>0</v>
      </c>
      <c r="P89" s="36">
        <v>0</v>
      </c>
      <c r="Q89" s="84">
        <v>0</v>
      </c>
    </row>
    <row r="90" spans="1:17" s="5" customFormat="1" ht="12.75">
      <c r="A90" s="68">
        <v>4210</v>
      </c>
      <c r="B90" s="10" t="s">
        <v>22</v>
      </c>
      <c r="C90" s="36">
        <f>D90+L90</f>
        <v>2000</v>
      </c>
      <c r="D90" s="36">
        <f>SUM(E90:K90)</f>
        <v>2000</v>
      </c>
      <c r="E90" s="36">
        <v>0</v>
      </c>
      <c r="F90" s="36">
        <v>2000</v>
      </c>
      <c r="G90" s="36">
        <v>0</v>
      </c>
      <c r="H90" s="36"/>
      <c r="I90" s="36">
        <v>0</v>
      </c>
      <c r="J90" s="36">
        <v>0</v>
      </c>
      <c r="K90" s="36">
        <v>0</v>
      </c>
      <c r="L90" s="36">
        <f t="shared" si="26"/>
        <v>0</v>
      </c>
      <c r="M90" s="36">
        <v>0</v>
      </c>
      <c r="N90" s="36">
        <v>0</v>
      </c>
      <c r="O90" s="36">
        <v>0</v>
      </c>
      <c r="P90" s="36">
        <v>0</v>
      </c>
      <c r="Q90" s="84">
        <v>0</v>
      </c>
    </row>
    <row r="91" spans="1:17" s="5" customFormat="1" ht="12.75">
      <c r="A91" s="86">
        <v>4300</v>
      </c>
      <c r="B91" s="22" t="s">
        <v>25</v>
      </c>
      <c r="C91" s="44">
        <f>D91+L91</f>
        <v>8216</v>
      </c>
      <c r="D91" s="44">
        <f>SUM(E91:K91)</f>
        <v>8216</v>
      </c>
      <c r="E91" s="44">
        <v>0</v>
      </c>
      <c r="F91" s="44">
        <v>8216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f t="shared" si="26"/>
        <v>0</v>
      </c>
      <c r="M91" s="44">
        <v>0</v>
      </c>
      <c r="N91" s="44">
        <v>0</v>
      </c>
      <c r="O91" s="44">
        <v>0</v>
      </c>
      <c r="P91" s="44">
        <v>0</v>
      </c>
      <c r="Q91" s="96">
        <v>0</v>
      </c>
    </row>
    <row r="92" spans="1:17" s="5" customFormat="1" ht="33.75">
      <c r="A92" s="81">
        <v>4370</v>
      </c>
      <c r="B92" s="21" t="s">
        <v>54</v>
      </c>
      <c r="C92" s="42">
        <f>D92+L92</f>
        <v>873</v>
      </c>
      <c r="D92" s="42">
        <f>SUM(E92:K92)</f>
        <v>873</v>
      </c>
      <c r="E92" s="42">
        <v>0</v>
      </c>
      <c r="F92" s="42">
        <v>873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f t="shared" si="26"/>
        <v>0</v>
      </c>
      <c r="M92" s="42">
        <v>0</v>
      </c>
      <c r="N92" s="42">
        <v>0</v>
      </c>
      <c r="O92" s="42">
        <v>0</v>
      </c>
      <c r="P92" s="42">
        <v>0</v>
      </c>
      <c r="Q92" s="92">
        <v>0</v>
      </c>
    </row>
    <row r="93" spans="1:17" s="9" customFormat="1" ht="25.5">
      <c r="A93" s="90">
        <v>75023</v>
      </c>
      <c r="B93" s="32" t="s">
        <v>50</v>
      </c>
      <c r="C93" s="47">
        <f>SUM(C94:C115)</f>
        <v>1939469</v>
      </c>
      <c r="D93" s="47">
        <f aca="true" t="shared" si="30" ref="D93:K93">SUM(D94:D115)</f>
        <v>1884469</v>
      </c>
      <c r="E93" s="47">
        <f t="shared" si="30"/>
        <v>1558940</v>
      </c>
      <c r="F93" s="47">
        <f t="shared" si="30"/>
        <v>324029</v>
      </c>
      <c r="G93" s="47">
        <f t="shared" si="30"/>
        <v>0</v>
      </c>
      <c r="H93" s="47">
        <f t="shared" si="30"/>
        <v>1500</v>
      </c>
      <c r="I93" s="47">
        <f t="shared" si="30"/>
        <v>0</v>
      </c>
      <c r="J93" s="47">
        <f t="shared" si="30"/>
        <v>0</v>
      </c>
      <c r="K93" s="47">
        <f t="shared" si="30"/>
        <v>0</v>
      </c>
      <c r="L93" s="47">
        <f t="shared" si="26"/>
        <v>55000</v>
      </c>
      <c r="M93" s="47">
        <f>SUM(M94:M115)</f>
        <v>55000</v>
      </c>
      <c r="N93" s="47">
        <f>SUM(N94:N115)</f>
        <v>0</v>
      </c>
      <c r="O93" s="47">
        <f>SUM(O94:O115)</f>
        <v>0</v>
      </c>
      <c r="P93" s="47">
        <f>SUM(P94:P115)</f>
        <v>0</v>
      </c>
      <c r="Q93" s="91">
        <f>SUM(Q94:Q115)</f>
        <v>0</v>
      </c>
    </row>
    <row r="94" spans="1:17" s="5" customFormat="1" ht="12.75">
      <c r="A94" s="81">
        <v>3020</v>
      </c>
      <c r="B94" s="21" t="s">
        <v>51</v>
      </c>
      <c r="C94" s="42">
        <f aca="true" t="shared" si="31" ref="C94:C115">D94+L94</f>
        <v>1500</v>
      </c>
      <c r="D94" s="42">
        <f aca="true" t="shared" si="32" ref="D94:D115">SUM(E94:K94)</f>
        <v>1500</v>
      </c>
      <c r="E94" s="42">
        <v>0</v>
      </c>
      <c r="F94" s="42">
        <v>0</v>
      </c>
      <c r="G94" s="42">
        <v>0</v>
      </c>
      <c r="H94" s="42">
        <v>1500</v>
      </c>
      <c r="I94" s="42">
        <v>0</v>
      </c>
      <c r="J94" s="42">
        <v>0</v>
      </c>
      <c r="K94" s="42">
        <v>0</v>
      </c>
      <c r="L94" s="42">
        <f t="shared" si="26"/>
        <v>0</v>
      </c>
      <c r="M94" s="42">
        <v>0</v>
      </c>
      <c r="N94" s="42">
        <v>0</v>
      </c>
      <c r="O94" s="42">
        <v>0</v>
      </c>
      <c r="P94" s="42">
        <v>0</v>
      </c>
      <c r="Q94" s="92">
        <v>0</v>
      </c>
    </row>
    <row r="95" spans="1:17" s="5" customFormat="1" ht="12.75">
      <c r="A95" s="68">
        <v>4010</v>
      </c>
      <c r="B95" s="10" t="s">
        <v>43</v>
      </c>
      <c r="C95" s="36">
        <f t="shared" si="31"/>
        <v>1151000</v>
      </c>
      <c r="D95" s="36">
        <f t="shared" si="32"/>
        <v>1151000</v>
      </c>
      <c r="E95" s="36">
        <v>1151000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f t="shared" si="26"/>
        <v>0</v>
      </c>
      <c r="M95" s="36">
        <v>0</v>
      </c>
      <c r="N95" s="36">
        <v>0</v>
      </c>
      <c r="O95" s="36">
        <v>0</v>
      </c>
      <c r="P95" s="36">
        <v>0</v>
      </c>
      <c r="Q95" s="84">
        <v>0</v>
      </c>
    </row>
    <row r="96" spans="1:17" s="5" customFormat="1" ht="16.5" customHeight="1">
      <c r="A96" s="68">
        <v>4040</v>
      </c>
      <c r="B96" s="10" t="s">
        <v>44</v>
      </c>
      <c r="C96" s="36">
        <f t="shared" si="31"/>
        <v>84900</v>
      </c>
      <c r="D96" s="36">
        <f t="shared" si="32"/>
        <v>84900</v>
      </c>
      <c r="E96" s="36">
        <v>84900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f t="shared" si="26"/>
        <v>0</v>
      </c>
      <c r="M96" s="36">
        <v>0</v>
      </c>
      <c r="N96" s="36">
        <v>0</v>
      </c>
      <c r="O96" s="36">
        <v>0</v>
      </c>
      <c r="P96" s="36">
        <v>0</v>
      </c>
      <c r="Q96" s="84">
        <v>0</v>
      </c>
    </row>
    <row r="97" spans="1:17" s="5" customFormat="1" ht="16.5" customHeight="1">
      <c r="A97" s="68">
        <v>4110</v>
      </c>
      <c r="B97" s="10" t="s">
        <v>45</v>
      </c>
      <c r="C97" s="36">
        <f t="shared" si="31"/>
        <v>218440</v>
      </c>
      <c r="D97" s="36">
        <f t="shared" si="32"/>
        <v>218440</v>
      </c>
      <c r="E97" s="36">
        <v>218440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f t="shared" si="26"/>
        <v>0</v>
      </c>
      <c r="M97" s="36">
        <v>0</v>
      </c>
      <c r="N97" s="36">
        <v>0</v>
      </c>
      <c r="O97" s="36">
        <v>0</v>
      </c>
      <c r="P97" s="36">
        <v>0</v>
      </c>
      <c r="Q97" s="84">
        <v>0</v>
      </c>
    </row>
    <row r="98" spans="1:17" s="5" customFormat="1" ht="16.5" customHeight="1">
      <c r="A98" s="68">
        <v>4120</v>
      </c>
      <c r="B98" s="10" t="s">
        <v>46</v>
      </c>
      <c r="C98" s="36">
        <f t="shared" si="31"/>
        <v>19600</v>
      </c>
      <c r="D98" s="36">
        <f t="shared" si="32"/>
        <v>19600</v>
      </c>
      <c r="E98" s="36">
        <v>19600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f t="shared" si="26"/>
        <v>0</v>
      </c>
      <c r="M98" s="36">
        <v>0</v>
      </c>
      <c r="N98" s="36">
        <v>0</v>
      </c>
      <c r="O98" s="36">
        <v>0</v>
      </c>
      <c r="P98" s="36">
        <v>0</v>
      </c>
      <c r="Q98" s="84">
        <v>0</v>
      </c>
    </row>
    <row r="99" spans="1:17" s="5" customFormat="1" ht="22.5">
      <c r="A99" s="68">
        <v>4140</v>
      </c>
      <c r="B99" s="10" t="s">
        <v>124</v>
      </c>
      <c r="C99" s="36">
        <f>D99+L99</f>
        <v>11000</v>
      </c>
      <c r="D99" s="36">
        <f>SUM(E99:K99)</f>
        <v>11000</v>
      </c>
      <c r="E99" s="36">
        <v>0</v>
      </c>
      <c r="F99" s="36">
        <v>11000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84">
        <v>0</v>
      </c>
    </row>
    <row r="100" spans="1:17" s="5" customFormat="1" ht="16.5" customHeight="1">
      <c r="A100" s="68">
        <v>4170</v>
      </c>
      <c r="B100" s="10" t="s">
        <v>27</v>
      </c>
      <c r="C100" s="36">
        <f t="shared" si="31"/>
        <v>85000</v>
      </c>
      <c r="D100" s="36">
        <f t="shared" si="32"/>
        <v>85000</v>
      </c>
      <c r="E100" s="36">
        <v>85000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f t="shared" si="26"/>
        <v>0</v>
      </c>
      <c r="M100" s="36">
        <v>0</v>
      </c>
      <c r="N100" s="36">
        <v>0</v>
      </c>
      <c r="O100" s="36">
        <v>0</v>
      </c>
      <c r="P100" s="36">
        <v>0</v>
      </c>
      <c r="Q100" s="84">
        <v>0</v>
      </c>
    </row>
    <row r="101" spans="1:17" s="5" customFormat="1" ht="16.5" customHeight="1">
      <c r="A101" s="68">
        <v>4210</v>
      </c>
      <c r="B101" s="10" t="s">
        <v>22</v>
      </c>
      <c r="C101" s="36">
        <f t="shared" si="31"/>
        <v>86000</v>
      </c>
      <c r="D101" s="36">
        <f t="shared" si="32"/>
        <v>86000</v>
      </c>
      <c r="E101" s="36">
        <v>0</v>
      </c>
      <c r="F101" s="36">
        <v>86000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f t="shared" si="26"/>
        <v>0</v>
      </c>
      <c r="M101" s="36">
        <v>0</v>
      </c>
      <c r="N101" s="36">
        <v>0</v>
      </c>
      <c r="O101" s="36">
        <v>0</v>
      </c>
      <c r="P101" s="36">
        <v>0</v>
      </c>
      <c r="Q101" s="84">
        <v>0</v>
      </c>
    </row>
    <row r="102" spans="1:17" s="5" customFormat="1" ht="16.5" customHeight="1">
      <c r="A102" s="68">
        <v>4260</v>
      </c>
      <c r="B102" s="10" t="s">
        <v>35</v>
      </c>
      <c r="C102" s="36">
        <f t="shared" si="31"/>
        <v>27800</v>
      </c>
      <c r="D102" s="36">
        <f t="shared" si="32"/>
        <v>27800</v>
      </c>
      <c r="E102" s="36">
        <v>0</v>
      </c>
      <c r="F102" s="36">
        <v>27800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f t="shared" si="26"/>
        <v>0</v>
      </c>
      <c r="M102" s="36">
        <v>0</v>
      </c>
      <c r="N102" s="36">
        <v>0</v>
      </c>
      <c r="O102" s="36">
        <v>0</v>
      </c>
      <c r="P102" s="36">
        <v>0</v>
      </c>
      <c r="Q102" s="84">
        <v>0</v>
      </c>
    </row>
    <row r="103" spans="1:17" s="5" customFormat="1" ht="16.5" customHeight="1">
      <c r="A103" s="68">
        <v>4270</v>
      </c>
      <c r="B103" s="10" t="s">
        <v>28</v>
      </c>
      <c r="C103" s="36">
        <f t="shared" si="31"/>
        <v>7189</v>
      </c>
      <c r="D103" s="36">
        <f t="shared" si="32"/>
        <v>7189</v>
      </c>
      <c r="E103" s="36">
        <v>0</v>
      </c>
      <c r="F103" s="36">
        <v>7189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f t="shared" si="26"/>
        <v>0</v>
      </c>
      <c r="M103" s="36">
        <v>0</v>
      </c>
      <c r="N103" s="36">
        <v>0</v>
      </c>
      <c r="O103" s="36">
        <v>0</v>
      </c>
      <c r="P103" s="36">
        <v>0</v>
      </c>
      <c r="Q103" s="84">
        <v>0</v>
      </c>
    </row>
    <row r="104" spans="1:17" s="5" customFormat="1" ht="16.5" customHeight="1">
      <c r="A104" s="68">
        <v>4280</v>
      </c>
      <c r="B104" s="17" t="s">
        <v>52</v>
      </c>
      <c r="C104" s="36">
        <f t="shared" si="31"/>
        <v>1300</v>
      </c>
      <c r="D104" s="36">
        <f t="shared" si="32"/>
        <v>1300</v>
      </c>
      <c r="E104" s="36">
        <v>0</v>
      </c>
      <c r="F104" s="36">
        <v>1300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f t="shared" si="26"/>
        <v>0</v>
      </c>
      <c r="M104" s="36">
        <v>0</v>
      </c>
      <c r="N104" s="36">
        <v>0</v>
      </c>
      <c r="O104" s="36">
        <v>0</v>
      </c>
      <c r="P104" s="36">
        <v>0</v>
      </c>
      <c r="Q104" s="84">
        <v>0</v>
      </c>
    </row>
    <row r="105" spans="1:17" s="5" customFormat="1" ht="16.5" customHeight="1">
      <c r="A105" s="68">
        <v>4300</v>
      </c>
      <c r="B105" s="10" t="s">
        <v>25</v>
      </c>
      <c r="C105" s="36">
        <f t="shared" si="31"/>
        <v>80000</v>
      </c>
      <c r="D105" s="36">
        <f t="shared" si="32"/>
        <v>80000</v>
      </c>
      <c r="E105" s="36">
        <v>0</v>
      </c>
      <c r="F105" s="36">
        <v>80000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f t="shared" si="26"/>
        <v>0</v>
      </c>
      <c r="M105" s="36">
        <v>0</v>
      </c>
      <c r="N105" s="36">
        <v>0</v>
      </c>
      <c r="O105" s="36">
        <v>0</v>
      </c>
      <c r="P105" s="36">
        <v>0</v>
      </c>
      <c r="Q105" s="84">
        <v>0</v>
      </c>
    </row>
    <row r="106" spans="1:17" s="5" customFormat="1" ht="12.75">
      <c r="A106" s="68">
        <v>4350</v>
      </c>
      <c r="B106" s="10" t="s">
        <v>53</v>
      </c>
      <c r="C106" s="36">
        <f t="shared" si="31"/>
        <v>6000</v>
      </c>
      <c r="D106" s="36">
        <f t="shared" si="32"/>
        <v>6000</v>
      </c>
      <c r="E106" s="36">
        <v>0</v>
      </c>
      <c r="F106" s="36">
        <v>6000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f t="shared" si="26"/>
        <v>0</v>
      </c>
      <c r="M106" s="36">
        <v>0</v>
      </c>
      <c r="N106" s="36">
        <v>0</v>
      </c>
      <c r="O106" s="36">
        <v>0</v>
      </c>
      <c r="P106" s="36">
        <v>0</v>
      </c>
      <c r="Q106" s="84">
        <v>0</v>
      </c>
    </row>
    <row r="107" spans="1:17" s="5" customFormat="1" ht="33.75">
      <c r="A107" s="68">
        <v>4360</v>
      </c>
      <c r="B107" s="10" t="s">
        <v>49</v>
      </c>
      <c r="C107" s="36">
        <f t="shared" si="31"/>
        <v>10500</v>
      </c>
      <c r="D107" s="36">
        <f t="shared" si="32"/>
        <v>10500</v>
      </c>
      <c r="E107" s="36">
        <v>0</v>
      </c>
      <c r="F107" s="36">
        <v>10500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f t="shared" si="26"/>
        <v>0</v>
      </c>
      <c r="M107" s="36">
        <v>0</v>
      </c>
      <c r="N107" s="36">
        <v>0</v>
      </c>
      <c r="O107" s="36">
        <v>0</v>
      </c>
      <c r="P107" s="36">
        <v>0</v>
      </c>
      <c r="Q107" s="84">
        <v>0</v>
      </c>
    </row>
    <row r="108" spans="1:17" s="5" customFormat="1" ht="33.75">
      <c r="A108" s="68">
        <v>4370</v>
      </c>
      <c r="B108" s="10" t="s">
        <v>54</v>
      </c>
      <c r="C108" s="36">
        <f t="shared" si="31"/>
        <v>15000</v>
      </c>
      <c r="D108" s="36">
        <f t="shared" si="32"/>
        <v>15000</v>
      </c>
      <c r="E108" s="36">
        <v>0</v>
      </c>
      <c r="F108" s="36">
        <v>15000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f t="shared" si="26"/>
        <v>0</v>
      </c>
      <c r="M108" s="36">
        <v>0</v>
      </c>
      <c r="N108" s="36">
        <v>0</v>
      </c>
      <c r="O108" s="36">
        <v>0</v>
      </c>
      <c r="P108" s="36">
        <v>0</v>
      </c>
      <c r="Q108" s="84">
        <v>0</v>
      </c>
    </row>
    <row r="109" spans="1:17" s="5" customFormat="1" ht="16.5" customHeight="1">
      <c r="A109" s="68">
        <v>4410</v>
      </c>
      <c r="B109" s="10" t="s">
        <v>55</v>
      </c>
      <c r="C109" s="36">
        <f t="shared" si="31"/>
        <v>25000</v>
      </c>
      <c r="D109" s="36">
        <f t="shared" si="32"/>
        <v>25000</v>
      </c>
      <c r="E109" s="36">
        <v>0</v>
      </c>
      <c r="F109" s="97">
        <v>25000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f t="shared" si="26"/>
        <v>0</v>
      </c>
      <c r="M109" s="36">
        <v>0</v>
      </c>
      <c r="N109" s="36">
        <v>0</v>
      </c>
      <c r="O109" s="36">
        <v>0</v>
      </c>
      <c r="P109" s="36">
        <v>0</v>
      </c>
      <c r="Q109" s="84">
        <v>0</v>
      </c>
    </row>
    <row r="110" spans="1:17" s="5" customFormat="1" ht="16.5" customHeight="1">
      <c r="A110" s="68">
        <v>4420</v>
      </c>
      <c r="B110" s="10" t="s">
        <v>56</v>
      </c>
      <c r="C110" s="36">
        <f t="shared" si="31"/>
        <v>500</v>
      </c>
      <c r="D110" s="36">
        <f t="shared" si="32"/>
        <v>500</v>
      </c>
      <c r="E110" s="36">
        <v>0</v>
      </c>
      <c r="F110" s="36">
        <v>500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f t="shared" si="26"/>
        <v>0</v>
      </c>
      <c r="M110" s="36">
        <v>0</v>
      </c>
      <c r="N110" s="36">
        <v>0</v>
      </c>
      <c r="O110" s="36">
        <v>0</v>
      </c>
      <c r="P110" s="36">
        <v>0</v>
      </c>
      <c r="Q110" s="84">
        <v>0</v>
      </c>
    </row>
    <row r="111" spans="1:17" s="5" customFormat="1" ht="16.5" customHeight="1">
      <c r="A111" s="68">
        <v>4430</v>
      </c>
      <c r="B111" s="10" t="s">
        <v>23</v>
      </c>
      <c r="C111" s="36">
        <f t="shared" si="31"/>
        <v>11000</v>
      </c>
      <c r="D111" s="36">
        <f t="shared" si="32"/>
        <v>11000</v>
      </c>
      <c r="E111" s="36">
        <v>0</v>
      </c>
      <c r="F111" s="36">
        <v>11000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f t="shared" si="26"/>
        <v>0</v>
      </c>
      <c r="M111" s="36">
        <v>0</v>
      </c>
      <c r="N111" s="36">
        <v>0</v>
      </c>
      <c r="O111" s="36">
        <v>0</v>
      </c>
      <c r="P111" s="36">
        <v>0</v>
      </c>
      <c r="Q111" s="84">
        <v>0</v>
      </c>
    </row>
    <row r="112" spans="1:17" s="5" customFormat="1" ht="12.75">
      <c r="A112" s="68">
        <v>4440</v>
      </c>
      <c r="B112" s="10" t="s">
        <v>57</v>
      </c>
      <c r="C112" s="36">
        <f t="shared" si="31"/>
        <v>28740</v>
      </c>
      <c r="D112" s="36">
        <f t="shared" si="32"/>
        <v>28740</v>
      </c>
      <c r="E112" s="36">
        <v>0</v>
      </c>
      <c r="F112" s="36">
        <v>28740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f t="shared" si="26"/>
        <v>0</v>
      </c>
      <c r="M112" s="36">
        <v>0</v>
      </c>
      <c r="N112" s="36">
        <v>0</v>
      </c>
      <c r="O112" s="36">
        <v>0</v>
      </c>
      <c r="P112" s="36">
        <v>0</v>
      </c>
      <c r="Q112" s="84">
        <v>0</v>
      </c>
    </row>
    <row r="113" spans="1:17" s="5" customFormat="1" ht="22.5">
      <c r="A113" s="68">
        <v>4700</v>
      </c>
      <c r="B113" s="10" t="s">
        <v>58</v>
      </c>
      <c r="C113" s="36">
        <f t="shared" si="31"/>
        <v>14000</v>
      </c>
      <c r="D113" s="36">
        <f t="shared" si="32"/>
        <v>14000</v>
      </c>
      <c r="E113" s="36">
        <v>0</v>
      </c>
      <c r="F113" s="36">
        <v>14000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f aca="true" t="shared" si="33" ref="L113:L158">P113+O113+M113+Q113</f>
        <v>0</v>
      </c>
      <c r="M113" s="36">
        <v>0</v>
      </c>
      <c r="N113" s="36">
        <v>0</v>
      </c>
      <c r="O113" s="36">
        <v>0</v>
      </c>
      <c r="P113" s="36">
        <v>0</v>
      </c>
      <c r="Q113" s="84">
        <v>0</v>
      </c>
    </row>
    <row r="114" spans="1:17" s="5" customFormat="1" ht="12.75">
      <c r="A114" s="68">
        <v>6050</v>
      </c>
      <c r="B114" s="13" t="s">
        <v>31</v>
      </c>
      <c r="C114" s="36">
        <f t="shared" si="31"/>
        <v>35000</v>
      </c>
      <c r="D114" s="36">
        <f t="shared" si="32"/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f t="shared" si="33"/>
        <v>35000</v>
      </c>
      <c r="M114" s="37">
        <v>35000</v>
      </c>
      <c r="N114" s="36">
        <v>0</v>
      </c>
      <c r="O114" s="36">
        <v>0</v>
      </c>
      <c r="P114" s="36">
        <v>0</v>
      </c>
      <c r="Q114" s="84">
        <v>0</v>
      </c>
    </row>
    <row r="115" spans="1:17" s="5" customFormat="1" ht="22.5">
      <c r="A115" s="68">
        <v>6060</v>
      </c>
      <c r="B115" s="10" t="s">
        <v>37</v>
      </c>
      <c r="C115" s="36">
        <f t="shared" si="31"/>
        <v>20000</v>
      </c>
      <c r="D115" s="36">
        <f t="shared" si="32"/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f t="shared" si="33"/>
        <v>20000</v>
      </c>
      <c r="M115" s="36">
        <v>20000</v>
      </c>
      <c r="N115" s="36">
        <v>0</v>
      </c>
      <c r="O115" s="36">
        <v>0</v>
      </c>
      <c r="P115" s="36">
        <v>0</v>
      </c>
      <c r="Q115" s="84">
        <v>0</v>
      </c>
    </row>
    <row r="116" spans="1:17" s="9" customFormat="1" ht="25.5">
      <c r="A116" s="83">
        <v>75075</v>
      </c>
      <c r="B116" s="11" t="s">
        <v>59</v>
      </c>
      <c r="C116" s="38">
        <f aca="true" t="shared" si="34" ref="C116:Q116">SUM(C117:C122)</f>
        <v>121110</v>
      </c>
      <c r="D116" s="38">
        <f t="shared" si="34"/>
        <v>121110</v>
      </c>
      <c r="E116" s="38">
        <f t="shared" si="34"/>
        <v>2500</v>
      </c>
      <c r="F116" s="38">
        <f t="shared" si="34"/>
        <v>118610</v>
      </c>
      <c r="G116" s="38">
        <f t="shared" si="34"/>
        <v>0</v>
      </c>
      <c r="H116" s="38">
        <f t="shared" si="34"/>
        <v>0</v>
      </c>
      <c r="I116" s="38">
        <f t="shared" si="34"/>
        <v>0</v>
      </c>
      <c r="J116" s="38">
        <f t="shared" si="34"/>
        <v>0</v>
      </c>
      <c r="K116" s="38">
        <f t="shared" si="34"/>
        <v>0</v>
      </c>
      <c r="L116" s="38">
        <f t="shared" si="34"/>
        <v>0</v>
      </c>
      <c r="M116" s="38">
        <f t="shared" si="34"/>
        <v>0</v>
      </c>
      <c r="N116" s="38">
        <f t="shared" si="34"/>
        <v>0</v>
      </c>
      <c r="O116" s="38">
        <f t="shared" si="34"/>
        <v>0</v>
      </c>
      <c r="P116" s="38">
        <f t="shared" si="34"/>
        <v>0</v>
      </c>
      <c r="Q116" s="75">
        <f t="shared" si="34"/>
        <v>0</v>
      </c>
    </row>
    <row r="117" spans="1:17" s="5" customFormat="1" ht="16.5" customHeight="1">
      <c r="A117" s="68">
        <v>4170</v>
      </c>
      <c r="B117" s="10" t="s">
        <v>27</v>
      </c>
      <c r="C117" s="36">
        <f aca="true" t="shared" si="35" ref="C117:C122">D117+L117</f>
        <v>2500</v>
      </c>
      <c r="D117" s="36">
        <f aca="true" t="shared" si="36" ref="D117:D122">SUM(E117:K117)</f>
        <v>2500</v>
      </c>
      <c r="E117" s="36">
        <v>2500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f t="shared" si="33"/>
        <v>0</v>
      </c>
      <c r="M117" s="36">
        <v>0</v>
      </c>
      <c r="N117" s="36">
        <v>0</v>
      </c>
      <c r="O117" s="36">
        <v>0</v>
      </c>
      <c r="P117" s="36">
        <v>0</v>
      </c>
      <c r="Q117" s="84">
        <v>0</v>
      </c>
    </row>
    <row r="118" spans="1:17" s="5" customFormat="1" ht="16.5" customHeight="1">
      <c r="A118" s="68">
        <v>4210</v>
      </c>
      <c r="B118" s="10" t="s">
        <v>22</v>
      </c>
      <c r="C118" s="36">
        <f t="shared" si="35"/>
        <v>12000</v>
      </c>
      <c r="D118" s="36">
        <f t="shared" si="36"/>
        <v>12000</v>
      </c>
      <c r="E118" s="36">
        <v>0</v>
      </c>
      <c r="F118" s="36">
        <v>12000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f t="shared" si="33"/>
        <v>0</v>
      </c>
      <c r="M118" s="36">
        <v>0</v>
      </c>
      <c r="N118" s="36">
        <v>0</v>
      </c>
      <c r="O118" s="36">
        <v>0</v>
      </c>
      <c r="P118" s="36">
        <v>0</v>
      </c>
      <c r="Q118" s="84">
        <v>0</v>
      </c>
    </row>
    <row r="119" spans="1:17" s="5" customFormat="1" ht="16.5" customHeight="1">
      <c r="A119" s="68">
        <v>4300</v>
      </c>
      <c r="B119" s="10" t="s">
        <v>25</v>
      </c>
      <c r="C119" s="36">
        <f t="shared" si="35"/>
        <v>102110</v>
      </c>
      <c r="D119" s="36">
        <f t="shared" si="36"/>
        <v>102110</v>
      </c>
      <c r="E119" s="36">
        <v>0</v>
      </c>
      <c r="F119" s="97">
        <v>102110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f t="shared" si="33"/>
        <v>0</v>
      </c>
      <c r="M119" s="36">
        <v>0</v>
      </c>
      <c r="N119" s="36">
        <v>0</v>
      </c>
      <c r="O119" s="36">
        <v>0</v>
      </c>
      <c r="P119" s="36">
        <v>0</v>
      </c>
      <c r="Q119" s="84">
        <v>0</v>
      </c>
    </row>
    <row r="120" spans="1:17" s="5" customFormat="1" ht="16.5" customHeight="1">
      <c r="A120" s="68">
        <v>4410</v>
      </c>
      <c r="B120" s="10" t="s">
        <v>55</v>
      </c>
      <c r="C120" s="36">
        <f t="shared" si="35"/>
        <v>500</v>
      </c>
      <c r="D120" s="36">
        <f t="shared" si="36"/>
        <v>500</v>
      </c>
      <c r="E120" s="36">
        <v>0</v>
      </c>
      <c r="F120" s="36">
        <v>500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84">
        <v>0</v>
      </c>
    </row>
    <row r="121" spans="1:17" s="5" customFormat="1" ht="16.5" customHeight="1">
      <c r="A121" s="68">
        <v>4420</v>
      </c>
      <c r="B121" s="10" t="s">
        <v>56</v>
      </c>
      <c r="C121" s="36">
        <f t="shared" si="35"/>
        <v>2500</v>
      </c>
      <c r="D121" s="36">
        <f t="shared" si="36"/>
        <v>2500</v>
      </c>
      <c r="E121" s="36">
        <v>0</v>
      </c>
      <c r="F121" s="36">
        <v>2500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84">
        <v>0</v>
      </c>
    </row>
    <row r="122" spans="1:17" s="5" customFormat="1" ht="16.5" customHeight="1">
      <c r="A122" s="68">
        <v>4430</v>
      </c>
      <c r="B122" s="10" t="s">
        <v>23</v>
      </c>
      <c r="C122" s="36">
        <f t="shared" si="35"/>
        <v>1500</v>
      </c>
      <c r="D122" s="36">
        <f t="shared" si="36"/>
        <v>1500</v>
      </c>
      <c r="E122" s="36">
        <v>0</v>
      </c>
      <c r="F122" s="36">
        <v>1500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f t="shared" si="33"/>
        <v>0</v>
      </c>
      <c r="M122" s="36">
        <v>0</v>
      </c>
      <c r="N122" s="36">
        <v>0</v>
      </c>
      <c r="O122" s="36">
        <v>0</v>
      </c>
      <c r="P122" s="36">
        <v>0</v>
      </c>
      <c r="Q122" s="84">
        <v>0</v>
      </c>
    </row>
    <row r="123" spans="1:17" s="9" customFormat="1" ht="12.75">
      <c r="A123" s="83">
        <v>75095</v>
      </c>
      <c r="B123" s="11" t="s">
        <v>21</v>
      </c>
      <c r="C123" s="38">
        <f aca="true" t="shared" si="37" ref="C123:Q123">SUM(C124:C133)</f>
        <v>188695</v>
      </c>
      <c r="D123" s="38">
        <f t="shared" si="37"/>
        <v>183695</v>
      </c>
      <c r="E123" s="38">
        <f t="shared" si="37"/>
        <v>113000</v>
      </c>
      <c r="F123" s="38">
        <f t="shared" si="37"/>
        <v>53695</v>
      </c>
      <c r="G123" s="38">
        <f t="shared" si="37"/>
        <v>4000</v>
      </c>
      <c r="H123" s="38">
        <f t="shared" si="37"/>
        <v>13000</v>
      </c>
      <c r="I123" s="38">
        <f t="shared" si="37"/>
        <v>0</v>
      </c>
      <c r="J123" s="38">
        <f t="shared" si="37"/>
        <v>0</v>
      </c>
      <c r="K123" s="38">
        <f t="shared" si="37"/>
        <v>0</v>
      </c>
      <c r="L123" s="38">
        <f t="shared" si="37"/>
        <v>5000</v>
      </c>
      <c r="M123" s="38">
        <f t="shared" si="37"/>
        <v>5000</v>
      </c>
      <c r="N123" s="38">
        <f t="shared" si="37"/>
        <v>0</v>
      </c>
      <c r="O123" s="38">
        <f t="shared" si="37"/>
        <v>0</v>
      </c>
      <c r="P123" s="38">
        <f t="shared" si="37"/>
        <v>0</v>
      </c>
      <c r="Q123" s="75">
        <f t="shared" si="37"/>
        <v>0</v>
      </c>
    </row>
    <row r="124" spans="1:17" s="5" customFormat="1" ht="33.75">
      <c r="A124" s="68">
        <v>2820</v>
      </c>
      <c r="B124" s="10" t="s">
        <v>125</v>
      </c>
      <c r="C124" s="36">
        <f aca="true" t="shared" si="38" ref="C124:C132">D124+L124</f>
        <v>4000</v>
      </c>
      <c r="D124" s="36">
        <f aca="true" t="shared" si="39" ref="D124:D132">SUM(E124:K124)</f>
        <v>4000</v>
      </c>
      <c r="E124" s="36">
        <v>0</v>
      </c>
      <c r="F124" s="36">
        <v>0</v>
      </c>
      <c r="G124" s="36">
        <v>4000</v>
      </c>
      <c r="H124" s="36">
        <v>0</v>
      </c>
      <c r="I124" s="36">
        <v>0</v>
      </c>
      <c r="J124" s="36">
        <v>0</v>
      </c>
      <c r="K124" s="36">
        <v>0</v>
      </c>
      <c r="L124" s="36">
        <f t="shared" si="33"/>
        <v>0</v>
      </c>
      <c r="M124" s="36">
        <v>0</v>
      </c>
      <c r="N124" s="36">
        <v>0</v>
      </c>
      <c r="O124" s="36">
        <v>0</v>
      </c>
      <c r="P124" s="36">
        <v>0</v>
      </c>
      <c r="Q124" s="84">
        <v>0</v>
      </c>
    </row>
    <row r="125" spans="1:17" s="5" customFormat="1" ht="12.75">
      <c r="A125" s="68">
        <v>3020</v>
      </c>
      <c r="B125" s="21" t="s">
        <v>51</v>
      </c>
      <c r="C125" s="36">
        <f t="shared" si="38"/>
        <v>13000</v>
      </c>
      <c r="D125" s="36">
        <f t="shared" si="39"/>
        <v>13000</v>
      </c>
      <c r="E125" s="36">
        <v>0</v>
      </c>
      <c r="F125" s="36">
        <v>0</v>
      </c>
      <c r="G125" s="36">
        <v>0</v>
      </c>
      <c r="H125" s="36">
        <v>13000</v>
      </c>
      <c r="I125" s="36">
        <v>0</v>
      </c>
      <c r="J125" s="36">
        <v>0</v>
      </c>
      <c r="K125" s="36">
        <v>0</v>
      </c>
      <c r="L125" s="36">
        <f t="shared" si="33"/>
        <v>0</v>
      </c>
      <c r="M125" s="36">
        <v>0</v>
      </c>
      <c r="N125" s="36">
        <v>0</v>
      </c>
      <c r="O125" s="36">
        <v>0</v>
      </c>
      <c r="P125" s="36">
        <v>0</v>
      </c>
      <c r="Q125" s="84">
        <v>0</v>
      </c>
    </row>
    <row r="126" spans="1:17" s="5" customFormat="1" ht="12.75">
      <c r="A126" s="68">
        <v>4100</v>
      </c>
      <c r="B126" s="10" t="s">
        <v>126</v>
      </c>
      <c r="C126" s="36">
        <f>D126+L126</f>
        <v>107000</v>
      </c>
      <c r="D126" s="36">
        <f>SUM(E126:K126)</f>
        <v>107000</v>
      </c>
      <c r="E126" s="36">
        <v>107000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84">
        <v>0</v>
      </c>
    </row>
    <row r="127" spans="1:17" s="5" customFormat="1" ht="12.75">
      <c r="A127" s="86">
        <v>4110</v>
      </c>
      <c r="B127" s="22" t="s">
        <v>45</v>
      </c>
      <c r="C127" s="44">
        <f t="shared" si="38"/>
        <v>800</v>
      </c>
      <c r="D127" s="44">
        <f t="shared" si="39"/>
        <v>800</v>
      </c>
      <c r="E127" s="44">
        <v>800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f t="shared" si="33"/>
        <v>0</v>
      </c>
      <c r="M127" s="44">
        <v>0</v>
      </c>
      <c r="N127" s="44">
        <v>0</v>
      </c>
      <c r="O127" s="44">
        <v>0</v>
      </c>
      <c r="P127" s="44">
        <v>0</v>
      </c>
      <c r="Q127" s="96">
        <v>0</v>
      </c>
    </row>
    <row r="128" spans="1:17" s="5" customFormat="1" ht="12.75">
      <c r="A128" s="81">
        <v>4120</v>
      </c>
      <c r="B128" s="21" t="s">
        <v>46</v>
      </c>
      <c r="C128" s="42">
        <f t="shared" si="38"/>
        <v>200</v>
      </c>
      <c r="D128" s="42">
        <f t="shared" si="39"/>
        <v>200</v>
      </c>
      <c r="E128" s="42">
        <v>200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f t="shared" si="33"/>
        <v>0</v>
      </c>
      <c r="M128" s="42">
        <v>0</v>
      </c>
      <c r="N128" s="42">
        <v>0</v>
      </c>
      <c r="O128" s="42">
        <v>0</v>
      </c>
      <c r="P128" s="42">
        <v>0</v>
      </c>
      <c r="Q128" s="92">
        <v>0</v>
      </c>
    </row>
    <row r="129" spans="1:17" s="5" customFormat="1" ht="12.75">
      <c r="A129" s="68">
        <v>4170</v>
      </c>
      <c r="B129" s="10" t="s">
        <v>27</v>
      </c>
      <c r="C129" s="36">
        <f t="shared" si="38"/>
        <v>5000</v>
      </c>
      <c r="D129" s="36">
        <f t="shared" si="39"/>
        <v>5000</v>
      </c>
      <c r="E129" s="36">
        <v>5000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f t="shared" si="33"/>
        <v>0</v>
      </c>
      <c r="M129" s="36">
        <v>0</v>
      </c>
      <c r="N129" s="36">
        <v>0</v>
      </c>
      <c r="O129" s="36">
        <v>0</v>
      </c>
      <c r="P129" s="36">
        <v>0</v>
      </c>
      <c r="Q129" s="84">
        <v>0</v>
      </c>
    </row>
    <row r="130" spans="1:17" s="5" customFormat="1" ht="12.75">
      <c r="A130" s="68">
        <v>4210</v>
      </c>
      <c r="B130" s="10" t="s">
        <v>22</v>
      </c>
      <c r="C130" s="36">
        <f t="shared" si="38"/>
        <v>3400</v>
      </c>
      <c r="D130" s="36">
        <f t="shared" si="39"/>
        <v>3400</v>
      </c>
      <c r="E130" s="36">
        <v>0</v>
      </c>
      <c r="F130" s="36">
        <v>3400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f t="shared" si="33"/>
        <v>0</v>
      </c>
      <c r="M130" s="36">
        <v>0</v>
      </c>
      <c r="N130" s="36">
        <v>0</v>
      </c>
      <c r="O130" s="36">
        <v>0</v>
      </c>
      <c r="P130" s="36">
        <v>0</v>
      </c>
      <c r="Q130" s="84">
        <v>0</v>
      </c>
    </row>
    <row r="131" spans="1:17" s="5" customFormat="1" ht="12.75">
      <c r="A131" s="68">
        <v>4300</v>
      </c>
      <c r="B131" s="10" t="s">
        <v>25</v>
      </c>
      <c r="C131" s="36">
        <f t="shared" si="38"/>
        <v>22605</v>
      </c>
      <c r="D131" s="36">
        <f t="shared" si="39"/>
        <v>22605</v>
      </c>
      <c r="E131" s="36">
        <v>0</v>
      </c>
      <c r="F131" s="97">
        <v>22605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f t="shared" si="33"/>
        <v>0</v>
      </c>
      <c r="M131" s="36">
        <v>0</v>
      </c>
      <c r="N131" s="36">
        <v>0</v>
      </c>
      <c r="O131" s="36">
        <v>0</v>
      </c>
      <c r="P131" s="36">
        <v>0</v>
      </c>
      <c r="Q131" s="84">
        <v>0</v>
      </c>
    </row>
    <row r="132" spans="1:17" s="5" customFormat="1" ht="12.75">
      <c r="A132" s="68">
        <v>4430</v>
      </c>
      <c r="B132" s="10" t="s">
        <v>23</v>
      </c>
      <c r="C132" s="36">
        <f t="shared" si="38"/>
        <v>27690</v>
      </c>
      <c r="D132" s="36">
        <f t="shared" si="39"/>
        <v>27690</v>
      </c>
      <c r="E132" s="36">
        <v>0</v>
      </c>
      <c r="F132" s="36">
        <v>27690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f t="shared" si="33"/>
        <v>0</v>
      </c>
      <c r="M132" s="36">
        <v>0</v>
      </c>
      <c r="N132" s="36">
        <v>0</v>
      </c>
      <c r="O132" s="36">
        <v>0</v>
      </c>
      <c r="P132" s="36">
        <v>0</v>
      </c>
      <c r="Q132" s="84">
        <v>0</v>
      </c>
    </row>
    <row r="133" spans="1:17" s="5" customFormat="1" ht="13.5" thickBot="1">
      <c r="A133" s="69">
        <v>6050</v>
      </c>
      <c r="B133" s="13" t="s">
        <v>31</v>
      </c>
      <c r="C133" s="40">
        <f>D133+L133</f>
        <v>5000</v>
      </c>
      <c r="D133" s="40">
        <f>SUM(E133:K133)</f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f>P133+O133+M133+Q133</f>
        <v>5000</v>
      </c>
      <c r="M133" s="40">
        <v>5000</v>
      </c>
      <c r="N133" s="40">
        <v>0</v>
      </c>
      <c r="O133" s="40">
        <v>0</v>
      </c>
      <c r="P133" s="40">
        <v>0</v>
      </c>
      <c r="Q133" s="85"/>
    </row>
    <row r="134" spans="1:17" s="9" customFormat="1" ht="51.75" thickBot="1">
      <c r="A134" s="61">
        <v>751</v>
      </c>
      <c r="B134" s="52" t="s">
        <v>60</v>
      </c>
      <c r="C134" s="53">
        <f aca="true" t="shared" si="40" ref="C134:K134">C135</f>
        <v>1217</v>
      </c>
      <c r="D134" s="53">
        <f t="shared" si="40"/>
        <v>1217</v>
      </c>
      <c r="E134" s="53">
        <f t="shared" si="40"/>
        <v>471</v>
      </c>
      <c r="F134" s="53">
        <f t="shared" si="40"/>
        <v>746</v>
      </c>
      <c r="G134" s="53">
        <f t="shared" si="40"/>
        <v>0</v>
      </c>
      <c r="H134" s="53">
        <f t="shared" si="40"/>
        <v>0</v>
      </c>
      <c r="I134" s="53">
        <f t="shared" si="40"/>
        <v>0</v>
      </c>
      <c r="J134" s="53">
        <f t="shared" si="40"/>
        <v>0</v>
      </c>
      <c r="K134" s="53">
        <f t="shared" si="40"/>
        <v>0</v>
      </c>
      <c r="L134" s="53">
        <f t="shared" si="33"/>
        <v>0</v>
      </c>
      <c r="M134" s="53">
        <f>M135</f>
        <v>0</v>
      </c>
      <c r="N134" s="53">
        <f>N135</f>
        <v>0</v>
      </c>
      <c r="O134" s="53">
        <f>O135</f>
        <v>0</v>
      </c>
      <c r="P134" s="53">
        <f>P135</f>
        <v>0</v>
      </c>
      <c r="Q134" s="54">
        <f>Q135</f>
        <v>0</v>
      </c>
    </row>
    <row r="135" spans="1:17" s="9" customFormat="1" ht="25.5">
      <c r="A135" s="79">
        <v>75101</v>
      </c>
      <c r="B135" s="8" t="s">
        <v>61</v>
      </c>
      <c r="C135" s="34">
        <f aca="true" t="shared" si="41" ref="C135:Q135">SUM(C136:C140)</f>
        <v>1217</v>
      </c>
      <c r="D135" s="34">
        <f t="shared" si="41"/>
        <v>1217</v>
      </c>
      <c r="E135" s="34">
        <f t="shared" si="41"/>
        <v>471</v>
      </c>
      <c r="F135" s="34">
        <f t="shared" si="41"/>
        <v>746</v>
      </c>
      <c r="G135" s="34">
        <f t="shared" si="41"/>
        <v>0</v>
      </c>
      <c r="H135" s="34">
        <f t="shared" si="41"/>
        <v>0</v>
      </c>
      <c r="I135" s="34">
        <f t="shared" si="41"/>
        <v>0</v>
      </c>
      <c r="J135" s="34">
        <f t="shared" si="41"/>
        <v>0</v>
      </c>
      <c r="K135" s="34">
        <f t="shared" si="41"/>
        <v>0</v>
      </c>
      <c r="L135" s="34">
        <f t="shared" si="41"/>
        <v>0</v>
      </c>
      <c r="M135" s="34">
        <f t="shared" si="41"/>
        <v>0</v>
      </c>
      <c r="N135" s="34">
        <f t="shared" si="41"/>
        <v>0</v>
      </c>
      <c r="O135" s="34">
        <f t="shared" si="41"/>
        <v>0</v>
      </c>
      <c r="P135" s="34">
        <f t="shared" si="41"/>
        <v>0</v>
      </c>
      <c r="Q135" s="80">
        <f t="shared" si="41"/>
        <v>0</v>
      </c>
    </row>
    <row r="136" spans="1:17" s="5" customFormat="1" ht="15" customHeight="1">
      <c r="A136" s="68">
        <v>4110</v>
      </c>
      <c r="B136" s="10" t="s">
        <v>45</v>
      </c>
      <c r="C136" s="36">
        <f>D136+L136</f>
        <v>61</v>
      </c>
      <c r="D136" s="36">
        <f>SUM(E136:K136)</f>
        <v>61</v>
      </c>
      <c r="E136" s="36">
        <v>61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f t="shared" si="33"/>
        <v>0</v>
      </c>
      <c r="M136" s="36">
        <v>0</v>
      </c>
      <c r="N136" s="36">
        <v>0</v>
      </c>
      <c r="O136" s="36">
        <v>0</v>
      </c>
      <c r="P136" s="36">
        <v>0</v>
      </c>
      <c r="Q136" s="84">
        <v>0</v>
      </c>
    </row>
    <row r="137" spans="1:17" s="5" customFormat="1" ht="12.75">
      <c r="A137" s="68">
        <v>4120</v>
      </c>
      <c r="B137" s="10" t="s">
        <v>46</v>
      </c>
      <c r="C137" s="36">
        <f>D137+L137</f>
        <v>10</v>
      </c>
      <c r="D137" s="36">
        <f>SUM(E137:K137)</f>
        <v>10</v>
      </c>
      <c r="E137" s="36">
        <v>10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f t="shared" si="33"/>
        <v>0</v>
      </c>
      <c r="M137" s="36">
        <v>0</v>
      </c>
      <c r="N137" s="36">
        <v>0</v>
      </c>
      <c r="O137" s="36">
        <v>0</v>
      </c>
      <c r="P137" s="36">
        <v>0</v>
      </c>
      <c r="Q137" s="84">
        <v>0</v>
      </c>
    </row>
    <row r="138" spans="1:17" s="5" customFormat="1" ht="12.75">
      <c r="A138" s="68">
        <v>4170</v>
      </c>
      <c r="B138" s="10" t="s">
        <v>27</v>
      </c>
      <c r="C138" s="36">
        <f>D138+L138</f>
        <v>400</v>
      </c>
      <c r="D138" s="36">
        <f>SUM(E138:K138)</f>
        <v>400</v>
      </c>
      <c r="E138" s="36">
        <v>400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f t="shared" si="33"/>
        <v>0</v>
      </c>
      <c r="M138" s="36">
        <v>0</v>
      </c>
      <c r="N138" s="36">
        <v>0</v>
      </c>
      <c r="O138" s="36">
        <v>0</v>
      </c>
      <c r="P138" s="36">
        <v>0</v>
      </c>
      <c r="Q138" s="84">
        <v>0</v>
      </c>
    </row>
    <row r="139" spans="1:17" s="5" customFormat="1" ht="16.5" customHeight="1">
      <c r="A139" s="68">
        <v>4210</v>
      </c>
      <c r="B139" s="10" t="s">
        <v>22</v>
      </c>
      <c r="C139" s="36">
        <f>D139+L139</f>
        <v>646</v>
      </c>
      <c r="D139" s="36">
        <f>SUM(E139:K139)</f>
        <v>646</v>
      </c>
      <c r="E139" s="36">
        <v>0</v>
      </c>
      <c r="F139" s="36">
        <v>646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f>P139+O139+M139+Q139</f>
        <v>0</v>
      </c>
      <c r="M139" s="36">
        <v>0</v>
      </c>
      <c r="N139" s="36">
        <v>0</v>
      </c>
      <c r="O139" s="36">
        <v>0</v>
      </c>
      <c r="P139" s="36">
        <v>0</v>
      </c>
      <c r="Q139" s="84">
        <v>0</v>
      </c>
    </row>
    <row r="140" spans="1:17" s="5" customFormat="1" ht="16.5" customHeight="1" thickBot="1">
      <c r="A140" s="68">
        <v>4210</v>
      </c>
      <c r="B140" s="10" t="s">
        <v>22</v>
      </c>
      <c r="C140" s="36">
        <f>D140+L140</f>
        <v>100</v>
      </c>
      <c r="D140" s="36">
        <f>SUM(E140:K140)</f>
        <v>100</v>
      </c>
      <c r="E140" s="36">
        <v>0</v>
      </c>
      <c r="F140" s="36">
        <v>100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f t="shared" si="33"/>
        <v>0</v>
      </c>
      <c r="M140" s="36">
        <v>0</v>
      </c>
      <c r="N140" s="36">
        <v>0</v>
      </c>
      <c r="O140" s="36">
        <v>0</v>
      </c>
      <c r="P140" s="36">
        <v>0</v>
      </c>
      <c r="Q140" s="84">
        <v>0</v>
      </c>
    </row>
    <row r="141" spans="1:17" s="58" customFormat="1" ht="35.25" customHeight="1" thickBot="1">
      <c r="A141" s="61">
        <v>754</v>
      </c>
      <c r="B141" s="52" t="s">
        <v>62</v>
      </c>
      <c r="C141" s="53">
        <f aca="true" t="shared" si="42" ref="C141:Q141">C142+C157+C159+C161</f>
        <v>296395</v>
      </c>
      <c r="D141" s="53">
        <f t="shared" si="42"/>
        <v>203895</v>
      </c>
      <c r="E141" s="53">
        <f t="shared" si="42"/>
        <v>43895</v>
      </c>
      <c r="F141" s="53">
        <f t="shared" si="42"/>
        <v>133000</v>
      </c>
      <c r="G141" s="53">
        <f t="shared" si="42"/>
        <v>12000</v>
      </c>
      <c r="H141" s="53">
        <f t="shared" si="42"/>
        <v>15000</v>
      </c>
      <c r="I141" s="53">
        <f t="shared" si="42"/>
        <v>0</v>
      </c>
      <c r="J141" s="53">
        <f t="shared" si="42"/>
        <v>0</v>
      </c>
      <c r="K141" s="53">
        <f t="shared" si="42"/>
        <v>0</v>
      </c>
      <c r="L141" s="53">
        <f t="shared" si="42"/>
        <v>92500</v>
      </c>
      <c r="M141" s="53">
        <f t="shared" si="42"/>
        <v>92500</v>
      </c>
      <c r="N141" s="53">
        <f t="shared" si="42"/>
        <v>0</v>
      </c>
      <c r="O141" s="53">
        <f t="shared" si="42"/>
        <v>0</v>
      </c>
      <c r="P141" s="53">
        <f t="shared" si="42"/>
        <v>0</v>
      </c>
      <c r="Q141" s="54">
        <f t="shared" si="42"/>
        <v>0</v>
      </c>
    </row>
    <row r="142" spans="1:17" s="9" customFormat="1" ht="16.5" customHeight="1">
      <c r="A142" s="93">
        <v>75412</v>
      </c>
      <c r="B142" s="33" t="s">
        <v>63</v>
      </c>
      <c r="C142" s="48">
        <f aca="true" t="shared" si="43" ref="C142:Q142">SUM(C143:C156)</f>
        <v>274095</v>
      </c>
      <c r="D142" s="48">
        <f t="shared" si="43"/>
        <v>181595</v>
      </c>
      <c r="E142" s="48">
        <f t="shared" si="43"/>
        <v>42895</v>
      </c>
      <c r="F142" s="48">
        <f t="shared" si="43"/>
        <v>123700</v>
      </c>
      <c r="G142" s="48">
        <f t="shared" si="43"/>
        <v>0</v>
      </c>
      <c r="H142" s="48">
        <f t="shared" si="43"/>
        <v>15000</v>
      </c>
      <c r="I142" s="48">
        <f t="shared" si="43"/>
        <v>0</v>
      </c>
      <c r="J142" s="48">
        <f t="shared" si="43"/>
        <v>0</v>
      </c>
      <c r="K142" s="48">
        <f t="shared" si="43"/>
        <v>0</v>
      </c>
      <c r="L142" s="48">
        <f t="shared" si="43"/>
        <v>92500</v>
      </c>
      <c r="M142" s="48">
        <f t="shared" si="43"/>
        <v>92500</v>
      </c>
      <c r="N142" s="48">
        <f t="shared" si="43"/>
        <v>0</v>
      </c>
      <c r="O142" s="48">
        <f t="shared" si="43"/>
        <v>0</v>
      </c>
      <c r="P142" s="48">
        <f t="shared" si="43"/>
        <v>0</v>
      </c>
      <c r="Q142" s="94">
        <f t="shared" si="43"/>
        <v>0</v>
      </c>
    </row>
    <row r="143" spans="1:17" s="5" customFormat="1" ht="12.75">
      <c r="A143" s="81">
        <v>3030</v>
      </c>
      <c r="B143" s="25" t="s">
        <v>48</v>
      </c>
      <c r="C143" s="42">
        <f>D143+L143</f>
        <v>15000</v>
      </c>
      <c r="D143" s="42">
        <f>SUM(E143:K143)</f>
        <v>15000</v>
      </c>
      <c r="E143" s="36">
        <v>0</v>
      </c>
      <c r="F143" s="36">
        <v>0</v>
      </c>
      <c r="G143" s="36">
        <v>0</v>
      </c>
      <c r="H143" s="42">
        <v>15000</v>
      </c>
      <c r="I143" s="42">
        <v>0</v>
      </c>
      <c r="J143" s="42">
        <v>0</v>
      </c>
      <c r="K143" s="42">
        <v>0</v>
      </c>
      <c r="L143" s="42">
        <f>P143+O143+M143+Q143</f>
        <v>0</v>
      </c>
      <c r="M143" s="42">
        <v>0</v>
      </c>
      <c r="N143" s="42">
        <v>0</v>
      </c>
      <c r="O143" s="42">
        <v>0</v>
      </c>
      <c r="P143" s="42">
        <v>0</v>
      </c>
      <c r="Q143" s="92">
        <v>0</v>
      </c>
    </row>
    <row r="144" spans="1:17" s="5" customFormat="1" ht="12.75">
      <c r="A144" s="68">
        <v>4110</v>
      </c>
      <c r="B144" s="10" t="s">
        <v>45</v>
      </c>
      <c r="C144" s="36">
        <f aca="true" t="shared" si="44" ref="C144:C156">D144+L144</f>
        <v>1663</v>
      </c>
      <c r="D144" s="36">
        <f aca="true" t="shared" si="45" ref="D144:D156">SUM(E144:K144)</f>
        <v>1663</v>
      </c>
      <c r="E144" s="36">
        <v>1663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f t="shared" si="33"/>
        <v>0</v>
      </c>
      <c r="M144" s="36">
        <v>0</v>
      </c>
      <c r="N144" s="36">
        <v>0</v>
      </c>
      <c r="O144" s="36">
        <v>0</v>
      </c>
      <c r="P144" s="36">
        <v>0</v>
      </c>
      <c r="Q144" s="84">
        <v>0</v>
      </c>
    </row>
    <row r="145" spans="1:17" s="5" customFormat="1" ht="16.5" customHeight="1">
      <c r="A145" s="68">
        <v>4120</v>
      </c>
      <c r="B145" s="10" t="s">
        <v>46</v>
      </c>
      <c r="C145" s="36">
        <f t="shared" si="44"/>
        <v>72</v>
      </c>
      <c r="D145" s="36">
        <f t="shared" si="45"/>
        <v>72</v>
      </c>
      <c r="E145" s="36">
        <v>72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f t="shared" si="33"/>
        <v>0</v>
      </c>
      <c r="M145" s="36">
        <v>0</v>
      </c>
      <c r="N145" s="36">
        <v>0</v>
      </c>
      <c r="O145" s="36">
        <v>0</v>
      </c>
      <c r="P145" s="36">
        <v>0</v>
      </c>
      <c r="Q145" s="84">
        <v>0</v>
      </c>
    </row>
    <row r="146" spans="1:17" s="5" customFormat="1" ht="16.5" customHeight="1">
      <c r="A146" s="68">
        <v>4170</v>
      </c>
      <c r="B146" s="10" t="s">
        <v>27</v>
      </c>
      <c r="C146" s="36">
        <f t="shared" si="44"/>
        <v>41160</v>
      </c>
      <c r="D146" s="36">
        <f t="shared" si="45"/>
        <v>41160</v>
      </c>
      <c r="E146" s="36">
        <v>41160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f t="shared" si="33"/>
        <v>0</v>
      </c>
      <c r="M146" s="36">
        <v>0</v>
      </c>
      <c r="N146" s="36">
        <v>0</v>
      </c>
      <c r="O146" s="36">
        <v>0</v>
      </c>
      <c r="P146" s="36">
        <v>0</v>
      </c>
      <c r="Q146" s="84">
        <v>0</v>
      </c>
    </row>
    <row r="147" spans="1:17" s="5" customFormat="1" ht="16.5" customHeight="1">
      <c r="A147" s="68">
        <v>4210</v>
      </c>
      <c r="B147" s="10" t="s">
        <v>22</v>
      </c>
      <c r="C147" s="36">
        <f t="shared" si="44"/>
        <v>56500</v>
      </c>
      <c r="D147" s="36">
        <f t="shared" si="45"/>
        <v>56500</v>
      </c>
      <c r="E147" s="36">
        <v>0</v>
      </c>
      <c r="F147" s="36">
        <v>56500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f t="shared" si="33"/>
        <v>0</v>
      </c>
      <c r="M147" s="36">
        <v>0</v>
      </c>
      <c r="N147" s="36">
        <v>0</v>
      </c>
      <c r="O147" s="36">
        <v>0</v>
      </c>
      <c r="P147" s="36">
        <v>0</v>
      </c>
      <c r="Q147" s="84">
        <v>0</v>
      </c>
    </row>
    <row r="148" spans="1:17" s="5" customFormat="1" ht="16.5" customHeight="1">
      <c r="A148" s="68">
        <v>4260</v>
      </c>
      <c r="B148" s="10" t="s">
        <v>35</v>
      </c>
      <c r="C148" s="36">
        <f>D148+L148</f>
        <v>19800</v>
      </c>
      <c r="D148" s="36">
        <f>SUM(E148:K148)</f>
        <v>19800</v>
      </c>
      <c r="E148" s="36">
        <v>0</v>
      </c>
      <c r="F148" s="36">
        <v>19800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84">
        <v>0</v>
      </c>
    </row>
    <row r="149" spans="1:17" s="5" customFormat="1" ht="16.5" customHeight="1">
      <c r="A149" s="68">
        <v>4270</v>
      </c>
      <c r="B149" s="10" t="s">
        <v>28</v>
      </c>
      <c r="C149" s="36">
        <f t="shared" si="44"/>
        <v>5000</v>
      </c>
      <c r="D149" s="36">
        <f t="shared" si="45"/>
        <v>5000</v>
      </c>
      <c r="E149" s="36">
        <v>0</v>
      </c>
      <c r="F149" s="36">
        <v>5000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f t="shared" si="33"/>
        <v>0</v>
      </c>
      <c r="M149" s="36">
        <v>0</v>
      </c>
      <c r="N149" s="36">
        <v>0</v>
      </c>
      <c r="O149" s="36">
        <v>0</v>
      </c>
      <c r="P149" s="36">
        <v>0</v>
      </c>
      <c r="Q149" s="84">
        <v>0</v>
      </c>
    </row>
    <row r="150" spans="1:17" s="5" customFormat="1" ht="16.5" customHeight="1">
      <c r="A150" s="68">
        <v>4280</v>
      </c>
      <c r="B150" s="13" t="s">
        <v>52</v>
      </c>
      <c r="C150" s="36">
        <f>D150+L150</f>
        <v>6400</v>
      </c>
      <c r="D150" s="36">
        <f>SUM(E150:K150)</f>
        <v>6400</v>
      </c>
      <c r="E150" s="36">
        <v>0</v>
      </c>
      <c r="F150" s="36">
        <v>6400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84">
        <v>0</v>
      </c>
    </row>
    <row r="151" spans="1:17" s="5" customFormat="1" ht="16.5" customHeight="1">
      <c r="A151" s="68">
        <v>4300</v>
      </c>
      <c r="B151" s="10" t="s">
        <v>25</v>
      </c>
      <c r="C151" s="36">
        <f t="shared" si="44"/>
        <v>13000</v>
      </c>
      <c r="D151" s="36">
        <f t="shared" si="45"/>
        <v>13000</v>
      </c>
      <c r="E151" s="36">
        <v>0</v>
      </c>
      <c r="F151" s="36">
        <v>13000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f t="shared" si="33"/>
        <v>0</v>
      </c>
      <c r="M151" s="36">
        <v>0</v>
      </c>
      <c r="N151" s="36">
        <v>0</v>
      </c>
      <c r="O151" s="36">
        <v>0</v>
      </c>
      <c r="P151" s="36">
        <v>0</v>
      </c>
      <c r="Q151" s="84">
        <v>0</v>
      </c>
    </row>
    <row r="152" spans="1:17" s="5" customFormat="1" ht="33.75">
      <c r="A152" s="68">
        <v>4370</v>
      </c>
      <c r="B152" s="10" t="s">
        <v>54</v>
      </c>
      <c r="C152" s="36">
        <f>D152+L152</f>
        <v>2500</v>
      </c>
      <c r="D152" s="36">
        <f>SUM(E152:K152)</f>
        <v>2500</v>
      </c>
      <c r="E152" s="36">
        <v>0</v>
      </c>
      <c r="F152" s="36">
        <v>2500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84">
        <v>0</v>
      </c>
    </row>
    <row r="153" spans="1:17" s="5" customFormat="1" ht="16.5" customHeight="1">
      <c r="A153" s="68">
        <v>4410</v>
      </c>
      <c r="B153" s="10" t="s">
        <v>55</v>
      </c>
      <c r="C153" s="36">
        <f t="shared" si="44"/>
        <v>500</v>
      </c>
      <c r="D153" s="36">
        <f t="shared" si="45"/>
        <v>500</v>
      </c>
      <c r="E153" s="36">
        <v>0</v>
      </c>
      <c r="F153" s="36">
        <v>500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f t="shared" si="33"/>
        <v>0</v>
      </c>
      <c r="M153" s="36">
        <v>0</v>
      </c>
      <c r="N153" s="36">
        <v>0</v>
      </c>
      <c r="O153" s="36">
        <v>0</v>
      </c>
      <c r="P153" s="36">
        <v>0</v>
      </c>
      <c r="Q153" s="84">
        <v>0</v>
      </c>
    </row>
    <row r="154" spans="1:17" s="5" customFormat="1" ht="16.5" customHeight="1">
      <c r="A154" s="68">
        <v>4430</v>
      </c>
      <c r="B154" s="10" t="s">
        <v>23</v>
      </c>
      <c r="C154" s="36">
        <f>D154+L154</f>
        <v>20000</v>
      </c>
      <c r="D154" s="36">
        <f>SUM(E154:K154)</f>
        <v>20000</v>
      </c>
      <c r="E154" s="36">
        <v>0</v>
      </c>
      <c r="F154" s="36">
        <v>20000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f>P154+O154+M154+Q154</f>
        <v>0</v>
      </c>
      <c r="M154" s="36">
        <v>0</v>
      </c>
      <c r="N154" s="36">
        <v>0</v>
      </c>
      <c r="O154" s="36">
        <v>0</v>
      </c>
      <c r="P154" s="36">
        <v>0</v>
      </c>
      <c r="Q154" s="84">
        <v>0</v>
      </c>
    </row>
    <row r="155" spans="1:17" s="5" customFormat="1" ht="16.5" customHeight="1">
      <c r="A155" s="68">
        <v>6050</v>
      </c>
      <c r="B155" s="13" t="s">
        <v>31</v>
      </c>
      <c r="C155" s="36">
        <f t="shared" si="44"/>
        <v>42500</v>
      </c>
      <c r="D155" s="36"/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f>P155+O155+M155+Q155</f>
        <v>42500</v>
      </c>
      <c r="M155" s="36">
        <v>42500</v>
      </c>
      <c r="N155" s="36">
        <v>0</v>
      </c>
      <c r="O155" s="36">
        <v>0</v>
      </c>
      <c r="P155" s="36">
        <v>0</v>
      </c>
      <c r="Q155" s="84">
        <v>0</v>
      </c>
    </row>
    <row r="156" spans="1:17" s="5" customFormat="1" ht="22.5">
      <c r="A156" s="68">
        <v>6060</v>
      </c>
      <c r="B156" s="10" t="s">
        <v>37</v>
      </c>
      <c r="C156" s="36">
        <f t="shared" si="44"/>
        <v>50000</v>
      </c>
      <c r="D156" s="36">
        <f t="shared" si="45"/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f t="shared" si="33"/>
        <v>50000</v>
      </c>
      <c r="M156" s="36">
        <v>50000</v>
      </c>
      <c r="N156" s="36">
        <v>0</v>
      </c>
      <c r="O156" s="36">
        <v>0</v>
      </c>
      <c r="P156" s="36">
        <v>0</v>
      </c>
      <c r="Q156" s="84">
        <v>0</v>
      </c>
    </row>
    <row r="157" spans="1:17" s="9" customFormat="1" ht="12.75">
      <c r="A157" s="83">
        <v>75415</v>
      </c>
      <c r="B157" s="11" t="s">
        <v>64</v>
      </c>
      <c r="C157" s="38">
        <f aca="true" t="shared" si="46" ref="C157:K157">C158</f>
        <v>12000</v>
      </c>
      <c r="D157" s="38">
        <f t="shared" si="46"/>
        <v>12000</v>
      </c>
      <c r="E157" s="38">
        <f t="shared" si="46"/>
        <v>0</v>
      </c>
      <c r="F157" s="38">
        <f t="shared" si="46"/>
        <v>0</v>
      </c>
      <c r="G157" s="38">
        <f t="shared" si="46"/>
        <v>12000</v>
      </c>
      <c r="H157" s="38">
        <f t="shared" si="46"/>
        <v>0</v>
      </c>
      <c r="I157" s="38">
        <f t="shared" si="46"/>
        <v>0</v>
      </c>
      <c r="J157" s="38">
        <f t="shared" si="46"/>
        <v>0</v>
      </c>
      <c r="K157" s="38">
        <f t="shared" si="46"/>
        <v>0</v>
      </c>
      <c r="L157" s="38">
        <f t="shared" si="33"/>
        <v>0</v>
      </c>
      <c r="M157" s="38">
        <f>L158</f>
        <v>0</v>
      </c>
      <c r="N157" s="38">
        <f>M158</f>
        <v>0</v>
      </c>
      <c r="O157" s="38">
        <f>N158</f>
        <v>0</v>
      </c>
      <c r="P157" s="38">
        <f>O158</f>
        <v>0</v>
      </c>
      <c r="Q157" s="75">
        <f>P158</f>
        <v>0</v>
      </c>
    </row>
    <row r="158" spans="1:17" s="5" customFormat="1" ht="45">
      <c r="A158" s="68">
        <v>2830</v>
      </c>
      <c r="B158" s="10" t="s">
        <v>127</v>
      </c>
      <c r="C158" s="36">
        <f>D158+L158</f>
        <v>12000</v>
      </c>
      <c r="D158" s="36">
        <f>SUM(E158:K158)</f>
        <v>12000</v>
      </c>
      <c r="E158" s="36">
        <v>0</v>
      </c>
      <c r="F158" s="36">
        <v>0</v>
      </c>
      <c r="G158" s="36">
        <v>12000</v>
      </c>
      <c r="H158" s="36">
        <v>0</v>
      </c>
      <c r="I158" s="36">
        <v>0</v>
      </c>
      <c r="J158" s="36">
        <v>0</v>
      </c>
      <c r="K158" s="36">
        <v>0</v>
      </c>
      <c r="L158" s="36">
        <f t="shared" si="33"/>
        <v>0</v>
      </c>
      <c r="M158" s="36">
        <v>0</v>
      </c>
      <c r="N158" s="36">
        <v>0</v>
      </c>
      <c r="O158" s="36">
        <v>0</v>
      </c>
      <c r="P158" s="36">
        <v>0</v>
      </c>
      <c r="Q158" s="84">
        <v>0</v>
      </c>
    </row>
    <row r="159" spans="1:17" s="9" customFormat="1" ht="16.5" customHeight="1">
      <c r="A159" s="83">
        <v>75421</v>
      </c>
      <c r="B159" s="11" t="s">
        <v>65</v>
      </c>
      <c r="C159" s="38">
        <f aca="true" t="shared" si="47" ref="C159:Q159">SUM(C160:C160)</f>
        <v>2500</v>
      </c>
      <c r="D159" s="38">
        <f t="shared" si="47"/>
        <v>2500</v>
      </c>
      <c r="E159" s="38">
        <f t="shared" si="47"/>
        <v>0</v>
      </c>
      <c r="F159" s="38">
        <f t="shared" si="47"/>
        <v>2500</v>
      </c>
      <c r="G159" s="38">
        <f t="shared" si="47"/>
        <v>0</v>
      </c>
      <c r="H159" s="38">
        <f t="shared" si="47"/>
        <v>0</v>
      </c>
      <c r="I159" s="38">
        <f t="shared" si="47"/>
        <v>0</v>
      </c>
      <c r="J159" s="38">
        <f t="shared" si="47"/>
        <v>0</v>
      </c>
      <c r="K159" s="38">
        <f t="shared" si="47"/>
        <v>0</v>
      </c>
      <c r="L159" s="38">
        <f t="shared" si="47"/>
        <v>0</v>
      </c>
      <c r="M159" s="38">
        <f t="shared" si="47"/>
        <v>0</v>
      </c>
      <c r="N159" s="38">
        <f t="shared" si="47"/>
        <v>0</v>
      </c>
      <c r="O159" s="38">
        <f t="shared" si="47"/>
        <v>0</v>
      </c>
      <c r="P159" s="38">
        <f t="shared" si="47"/>
        <v>0</v>
      </c>
      <c r="Q159" s="75">
        <f t="shared" si="47"/>
        <v>0</v>
      </c>
    </row>
    <row r="160" spans="1:17" s="5" customFormat="1" ht="16.5" customHeight="1">
      <c r="A160" s="68">
        <v>4210</v>
      </c>
      <c r="B160" s="10" t="s">
        <v>22</v>
      </c>
      <c r="C160" s="36">
        <f>D160+L160</f>
        <v>2500</v>
      </c>
      <c r="D160" s="36">
        <f>SUM(E160:K160)</f>
        <v>2500</v>
      </c>
      <c r="E160" s="36">
        <v>0</v>
      </c>
      <c r="F160" s="36">
        <v>2500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f aca="true" t="shared" si="48" ref="L160:L192">P160+O160+M160+Q160</f>
        <v>0</v>
      </c>
      <c r="M160" s="36">
        <v>0</v>
      </c>
      <c r="N160" s="36">
        <v>0</v>
      </c>
      <c r="O160" s="36">
        <v>0</v>
      </c>
      <c r="P160" s="36">
        <v>0</v>
      </c>
      <c r="Q160" s="84">
        <v>0</v>
      </c>
    </row>
    <row r="161" spans="1:17" ht="16.5" customHeight="1">
      <c r="A161" s="83">
        <v>75495</v>
      </c>
      <c r="B161" s="11" t="s">
        <v>21</v>
      </c>
      <c r="C161" s="38">
        <f aca="true" t="shared" si="49" ref="C161:Q161">SUM(C162:C167)</f>
        <v>7800</v>
      </c>
      <c r="D161" s="38">
        <f t="shared" si="49"/>
        <v>7800</v>
      </c>
      <c r="E161" s="38">
        <f t="shared" si="49"/>
        <v>1000</v>
      </c>
      <c r="F161" s="38">
        <f t="shared" si="49"/>
        <v>6800</v>
      </c>
      <c r="G161" s="38">
        <f t="shared" si="49"/>
        <v>0</v>
      </c>
      <c r="H161" s="38">
        <f t="shared" si="49"/>
        <v>0</v>
      </c>
      <c r="I161" s="38">
        <f t="shared" si="49"/>
        <v>0</v>
      </c>
      <c r="J161" s="38">
        <f t="shared" si="49"/>
        <v>0</v>
      </c>
      <c r="K161" s="38">
        <f t="shared" si="49"/>
        <v>0</v>
      </c>
      <c r="L161" s="38">
        <f t="shared" si="49"/>
        <v>0</v>
      </c>
      <c r="M161" s="38">
        <f t="shared" si="49"/>
        <v>0</v>
      </c>
      <c r="N161" s="38">
        <f t="shared" si="49"/>
        <v>0</v>
      </c>
      <c r="O161" s="38">
        <f t="shared" si="49"/>
        <v>0</v>
      </c>
      <c r="P161" s="38">
        <f t="shared" si="49"/>
        <v>0</v>
      </c>
      <c r="Q161" s="75">
        <f t="shared" si="49"/>
        <v>0</v>
      </c>
    </row>
    <row r="162" spans="1:17" s="5" customFormat="1" ht="16.5" customHeight="1">
      <c r="A162" s="68">
        <v>4170</v>
      </c>
      <c r="B162" s="10" t="s">
        <v>27</v>
      </c>
      <c r="C162" s="36">
        <f aca="true" t="shared" si="50" ref="C162:C167">D162+L162</f>
        <v>1000</v>
      </c>
      <c r="D162" s="36">
        <f aca="true" t="shared" si="51" ref="D162:D167">SUM(E162:K162)</f>
        <v>1000</v>
      </c>
      <c r="E162" s="36">
        <v>1000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f t="shared" si="48"/>
        <v>0</v>
      </c>
      <c r="M162" s="36">
        <v>0</v>
      </c>
      <c r="N162" s="36">
        <v>0</v>
      </c>
      <c r="O162" s="36">
        <v>0</v>
      </c>
      <c r="P162" s="36">
        <v>0</v>
      </c>
      <c r="Q162" s="84">
        <v>0</v>
      </c>
    </row>
    <row r="163" spans="1:17" s="5" customFormat="1" ht="16.5" customHeight="1">
      <c r="A163" s="86">
        <v>4210</v>
      </c>
      <c r="B163" s="22" t="s">
        <v>22</v>
      </c>
      <c r="C163" s="44">
        <f t="shared" si="50"/>
        <v>5000</v>
      </c>
      <c r="D163" s="44">
        <f t="shared" si="51"/>
        <v>5000</v>
      </c>
      <c r="E163" s="44">
        <v>0</v>
      </c>
      <c r="F163" s="44">
        <v>5000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96">
        <v>0</v>
      </c>
    </row>
    <row r="164" spans="1:17" s="5" customFormat="1" ht="16.5" customHeight="1">
      <c r="A164" s="88">
        <v>4260</v>
      </c>
      <c r="B164" s="21" t="s">
        <v>35</v>
      </c>
      <c r="C164" s="42">
        <f t="shared" si="50"/>
        <v>500</v>
      </c>
      <c r="D164" s="42">
        <f t="shared" si="51"/>
        <v>500</v>
      </c>
      <c r="E164" s="42">
        <v>0</v>
      </c>
      <c r="F164" s="46">
        <v>500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92">
        <v>0</v>
      </c>
    </row>
    <row r="165" spans="1:17" s="5" customFormat="1" ht="16.5" customHeight="1">
      <c r="A165" s="69">
        <v>4300</v>
      </c>
      <c r="B165" s="10" t="s">
        <v>25</v>
      </c>
      <c r="C165" s="36">
        <f t="shared" si="50"/>
        <v>300</v>
      </c>
      <c r="D165" s="36">
        <f t="shared" si="51"/>
        <v>300</v>
      </c>
      <c r="E165" s="36">
        <v>0</v>
      </c>
      <c r="F165" s="40">
        <v>300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84">
        <v>0</v>
      </c>
    </row>
    <row r="166" spans="1:17" s="5" customFormat="1" ht="33.75">
      <c r="A166" s="69">
        <v>4370</v>
      </c>
      <c r="B166" s="10" t="s">
        <v>54</v>
      </c>
      <c r="C166" s="36">
        <f t="shared" si="50"/>
        <v>800</v>
      </c>
      <c r="D166" s="36">
        <f t="shared" si="51"/>
        <v>800</v>
      </c>
      <c r="E166" s="36">
        <v>0</v>
      </c>
      <c r="F166" s="40">
        <v>800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84">
        <v>0</v>
      </c>
    </row>
    <row r="167" spans="1:17" s="5" customFormat="1" ht="16.5" customHeight="1" thickBot="1">
      <c r="A167" s="69">
        <v>4410</v>
      </c>
      <c r="B167" s="10" t="s">
        <v>55</v>
      </c>
      <c r="C167" s="40">
        <f t="shared" si="50"/>
        <v>200</v>
      </c>
      <c r="D167" s="40">
        <f t="shared" si="51"/>
        <v>200</v>
      </c>
      <c r="E167" s="40">
        <v>0</v>
      </c>
      <c r="F167" s="40">
        <v>200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f t="shared" si="48"/>
        <v>0</v>
      </c>
      <c r="M167" s="40">
        <v>0</v>
      </c>
      <c r="N167" s="40">
        <v>0</v>
      </c>
      <c r="O167" s="40">
        <v>0</v>
      </c>
      <c r="P167" s="40">
        <v>0</v>
      </c>
      <c r="Q167" s="85">
        <v>0</v>
      </c>
    </row>
    <row r="168" spans="1:17" ht="24.75" customHeight="1" thickBot="1">
      <c r="A168" s="61">
        <v>757</v>
      </c>
      <c r="B168" s="52" t="s">
        <v>66</v>
      </c>
      <c r="C168" s="53">
        <f aca="true" t="shared" si="52" ref="C168:Q168">C169</f>
        <v>500000</v>
      </c>
      <c r="D168" s="53">
        <f t="shared" si="52"/>
        <v>500000</v>
      </c>
      <c r="E168" s="53">
        <f t="shared" si="52"/>
        <v>0</v>
      </c>
      <c r="F168" s="53">
        <f t="shared" si="52"/>
        <v>0</v>
      </c>
      <c r="G168" s="53">
        <f t="shared" si="52"/>
        <v>0</v>
      </c>
      <c r="H168" s="53">
        <f t="shared" si="52"/>
        <v>0</v>
      </c>
      <c r="I168" s="53">
        <f t="shared" si="52"/>
        <v>0</v>
      </c>
      <c r="J168" s="53">
        <f t="shared" si="52"/>
        <v>0</v>
      </c>
      <c r="K168" s="53">
        <f t="shared" si="52"/>
        <v>500000</v>
      </c>
      <c r="L168" s="53">
        <f t="shared" si="52"/>
        <v>0</v>
      </c>
      <c r="M168" s="53">
        <f t="shared" si="52"/>
        <v>0</v>
      </c>
      <c r="N168" s="53">
        <f t="shared" si="52"/>
        <v>0</v>
      </c>
      <c r="O168" s="53">
        <f t="shared" si="52"/>
        <v>0</v>
      </c>
      <c r="P168" s="53">
        <f t="shared" si="52"/>
        <v>0</v>
      </c>
      <c r="Q168" s="54">
        <f t="shared" si="52"/>
        <v>0</v>
      </c>
    </row>
    <row r="169" spans="1:17" s="9" customFormat="1" ht="25.5">
      <c r="A169" s="79">
        <v>75702</v>
      </c>
      <c r="B169" s="8" t="s">
        <v>67</v>
      </c>
      <c r="C169" s="34">
        <f aca="true" t="shared" si="53" ref="C169:Q169">C170</f>
        <v>500000</v>
      </c>
      <c r="D169" s="34">
        <f t="shared" si="53"/>
        <v>500000</v>
      </c>
      <c r="E169" s="34">
        <f t="shared" si="53"/>
        <v>0</v>
      </c>
      <c r="F169" s="34">
        <f t="shared" si="53"/>
        <v>0</v>
      </c>
      <c r="G169" s="34">
        <f t="shared" si="53"/>
        <v>0</v>
      </c>
      <c r="H169" s="34">
        <f t="shared" si="53"/>
        <v>0</v>
      </c>
      <c r="I169" s="34">
        <f t="shared" si="53"/>
        <v>0</v>
      </c>
      <c r="J169" s="34">
        <f t="shared" si="53"/>
        <v>0</v>
      </c>
      <c r="K169" s="34">
        <f t="shared" si="53"/>
        <v>500000</v>
      </c>
      <c r="L169" s="34">
        <f t="shared" si="48"/>
        <v>0</v>
      </c>
      <c r="M169" s="34">
        <f t="shared" si="53"/>
        <v>0</v>
      </c>
      <c r="N169" s="34">
        <f t="shared" si="53"/>
        <v>0</v>
      </c>
      <c r="O169" s="34">
        <f t="shared" si="53"/>
        <v>0</v>
      </c>
      <c r="P169" s="34">
        <f t="shared" si="53"/>
        <v>0</v>
      </c>
      <c r="Q169" s="80">
        <f t="shared" si="53"/>
        <v>0</v>
      </c>
    </row>
    <row r="170" spans="1:17" s="5" customFormat="1" ht="23.25" thickBot="1">
      <c r="A170" s="68">
        <v>8110</v>
      </c>
      <c r="B170" s="10" t="s">
        <v>68</v>
      </c>
      <c r="C170" s="36">
        <f>D170+L170</f>
        <v>500000</v>
      </c>
      <c r="D170" s="36">
        <f>SUM(E170:K170)</f>
        <v>500000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500000</v>
      </c>
      <c r="L170" s="36">
        <f t="shared" si="48"/>
        <v>0</v>
      </c>
      <c r="M170" s="36">
        <v>0</v>
      </c>
      <c r="N170" s="36">
        <v>0</v>
      </c>
      <c r="O170" s="36">
        <v>0</v>
      </c>
      <c r="P170" s="36">
        <v>0</v>
      </c>
      <c r="Q170" s="84">
        <v>0</v>
      </c>
    </row>
    <row r="171" spans="1:17" s="9" customFormat="1" ht="24.75" customHeight="1" thickBot="1">
      <c r="A171" s="61">
        <v>758</v>
      </c>
      <c r="B171" s="59" t="s">
        <v>69</v>
      </c>
      <c r="C171" s="53">
        <f aca="true" t="shared" si="54" ref="C171:Q171">C172</f>
        <v>100000</v>
      </c>
      <c r="D171" s="53">
        <f t="shared" si="54"/>
        <v>100000</v>
      </c>
      <c r="E171" s="53">
        <f t="shared" si="54"/>
        <v>0</v>
      </c>
      <c r="F171" s="53">
        <f t="shared" si="54"/>
        <v>100000</v>
      </c>
      <c r="G171" s="53">
        <f t="shared" si="54"/>
        <v>0</v>
      </c>
      <c r="H171" s="53">
        <f t="shared" si="54"/>
        <v>0</v>
      </c>
      <c r="I171" s="53">
        <f t="shared" si="54"/>
        <v>0</v>
      </c>
      <c r="J171" s="53">
        <f t="shared" si="54"/>
        <v>0</v>
      </c>
      <c r="K171" s="53">
        <f t="shared" si="54"/>
        <v>0</v>
      </c>
      <c r="L171" s="53">
        <f t="shared" si="54"/>
        <v>0</v>
      </c>
      <c r="M171" s="53">
        <f t="shared" si="54"/>
        <v>0</v>
      </c>
      <c r="N171" s="53">
        <f t="shared" si="54"/>
        <v>0</v>
      </c>
      <c r="O171" s="53">
        <f t="shared" si="54"/>
        <v>0</v>
      </c>
      <c r="P171" s="53">
        <f t="shared" si="54"/>
        <v>0</v>
      </c>
      <c r="Q171" s="54">
        <f t="shared" si="54"/>
        <v>0</v>
      </c>
    </row>
    <row r="172" spans="1:17" s="9" customFormat="1" ht="16.5" customHeight="1">
      <c r="A172" s="90">
        <v>75818</v>
      </c>
      <c r="B172" s="24" t="s">
        <v>70</v>
      </c>
      <c r="C172" s="47">
        <f aca="true" t="shared" si="55" ref="C172:K172">C173</f>
        <v>100000</v>
      </c>
      <c r="D172" s="47">
        <f t="shared" si="55"/>
        <v>100000</v>
      </c>
      <c r="E172" s="47">
        <f t="shared" si="55"/>
        <v>0</v>
      </c>
      <c r="F172" s="47">
        <f t="shared" si="55"/>
        <v>100000</v>
      </c>
      <c r="G172" s="47">
        <f t="shared" si="55"/>
        <v>0</v>
      </c>
      <c r="H172" s="47">
        <f t="shared" si="55"/>
        <v>0</v>
      </c>
      <c r="I172" s="47">
        <f t="shared" si="55"/>
        <v>0</v>
      </c>
      <c r="J172" s="47">
        <f t="shared" si="55"/>
        <v>0</v>
      </c>
      <c r="K172" s="47">
        <f t="shared" si="55"/>
        <v>0</v>
      </c>
      <c r="L172" s="47">
        <f t="shared" si="48"/>
        <v>0</v>
      </c>
      <c r="M172" s="47">
        <f>M173</f>
        <v>0</v>
      </c>
      <c r="N172" s="47">
        <f>N173</f>
        <v>0</v>
      </c>
      <c r="O172" s="47">
        <f>O173</f>
        <v>0</v>
      </c>
      <c r="P172" s="47">
        <f>P173</f>
        <v>0</v>
      </c>
      <c r="Q172" s="91">
        <f>Q173</f>
        <v>0</v>
      </c>
    </row>
    <row r="173" spans="1:17" s="5" customFormat="1" ht="16.5" customHeight="1" thickBot="1">
      <c r="A173" s="88">
        <v>4810</v>
      </c>
      <c r="B173" s="23" t="s">
        <v>71</v>
      </c>
      <c r="C173" s="46">
        <f>D173+L173</f>
        <v>100000</v>
      </c>
      <c r="D173" s="46">
        <f>SUM(E173:K173)</f>
        <v>100000</v>
      </c>
      <c r="E173" s="46">
        <v>0</v>
      </c>
      <c r="F173" s="46">
        <v>100000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f t="shared" si="48"/>
        <v>0</v>
      </c>
      <c r="M173" s="46">
        <v>0</v>
      </c>
      <c r="N173" s="46">
        <v>0</v>
      </c>
      <c r="O173" s="46">
        <v>0</v>
      </c>
      <c r="P173" s="46">
        <v>0</v>
      </c>
      <c r="Q173" s="95">
        <v>0</v>
      </c>
    </row>
    <row r="174" spans="1:17" ht="24.75" customHeight="1" thickBot="1">
      <c r="A174" s="61">
        <v>801</v>
      </c>
      <c r="B174" s="52" t="s">
        <v>72</v>
      </c>
      <c r="C174" s="53">
        <f aca="true" t="shared" si="56" ref="C174:Q174">C175+C206+C225+C245+C257+C272+C274+C195</f>
        <v>8102562</v>
      </c>
      <c r="D174" s="53">
        <f t="shared" si="56"/>
        <v>7753562</v>
      </c>
      <c r="E174" s="53">
        <f t="shared" si="56"/>
        <v>5980895</v>
      </c>
      <c r="F174" s="53">
        <f t="shared" si="56"/>
        <v>1354877</v>
      </c>
      <c r="G174" s="53">
        <f t="shared" si="56"/>
        <v>0</v>
      </c>
      <c r="H174" s="53">
        <f t="shared" si="56"/>
        <v>417790</v>
      </c>
      <c r="I174" s="53">
        <f t="shared" si="56"/>
        <v>0</v>
      </c>
      <c r="J174" s="53">
        <f t="shared" si="56"/>
        <v>0</v>
      </c>
      <c r="K174" s="53">
        <f t="shared" si="56"/>
        <v>0</v>
      </c>
      <c r="L174" s="53">
        <f t="shared" si="56"/>
        <v>349000</v>
      </c>
      <c r="M174" s="53">
        <f t="shared" si="56"/>
        <v>349000</v>
      </c>
      <c r="N174" s="53">
        <f t="shared" si="56"/>
        <v>0</v>
      </c>
      <c r="O174" s="53">
        <f t="shared" si="56"/>
        <v>0</v>
      </c>
      <c r="P174" s="53">
        <f t="shared" si="56"/>
        <v>0</v>
      </c>
      <c r="Q174" s="54">
        <f t="shared" si="56"/>
        <v>0</v>
      </c>
    </row>
    <row r="175" spans="1:17" s="9" customFormat="1" ht="16.5" customHeight="1">
      <c r="A175" s="79">
        <v>80101</v>
      </c>
      <c r="B175" s="8" t="s">
        <v>73</v>
      </c>
      <c r="C175" s="34">
        <f aca="true" t="shared" si="57" ref="C175:Q175">SUM(C176:C194)</f>
        <v>3990121</v>
      </c>
      <c r="D175" s="34">
        <f t="shared" si="57"/>
        <v>3788121</v>
      </c>
      <c r="E175" s="34">
        <f t="shared" si="57"/>
        <v>3032879</v>
      </c>
      <c r="F175" s="34">
        <f t="shared" si="57"/>
        <v>544142</v>
      </c>
      <c r="G175" s="34">
        <f t="shared" si="57"/>
        <v>0</v>
      </c>
      <c r="H175" s="34">
        <f t="shared" si="57"/>
        <v>211100</v>
      </c>
      <c r="I175" s="34">
        <f t="shared" si="57"/>
        <v>0</v>
      </c>
      <c r="J175" s="34">
        <f t="shared" si="57"/>
        <v>0</v>
      </c>
      <c r="K175" s="34">
        <f t="shared" si="57"/>
        <v>0</v>
      </c>
      <c r="L175" s="34">
        <f t="shared" si="57"/>
        <v>202000</v>
      </c>
      <c r="M175" s="34">
        <f t="shared" si="57"/>
        <v>202000</v>
      </c>
      <c r="N175" s="34">
        <f t="shared" si="57"/>
        <v>0</v>
      </c>
      <c r="O175" s="34">
        <f t="shared" si="57"/>
        <v>0</v>
      </c>
      <c r="P175" s="34">
        <f t="shared" si="57"/>
        <v>0</v>
      </c>
      <c r="Q175" s="80">
        <f t="shared" si="57"/>
        <v>0</v>
      </c>
    </row>
    <row r="176" spans="1:17" s="5" customFormat="1" ht="12.75">
      <c r="A176" s="68">
        <v>3020</v>
      </c>
      <c r="B176" s="10" t="s">
        <v>51</v>
      </c>
      <c r="C176" s="36">
        <f aca="true" t="shared" si="58" ref="C176:C194">D176+L176</f>
        <v>211100</v>
      </c>
      <c r="D176" s="36">
        <f aca="true" t="shared" si="59" ref="D176:D193">SUM(E176:K176)</f>
        <v>211100</v>
      </c>
      <c r="E176" s="36">
        <v>0</v>
      </c>
      <c r="F176" s="36">
        <v>0</v>
      </c>
      <c r="G176" s="36">
        <v>0</v>
      </c>
      <c r="H176" s="36">
        <v>211100</v>
      </c>
      <c r="I176" s="36">
        <v>0</v>
      </c>
      <c r="J176" s="36">
        <v>0</v>
      </c>
      <c r="K176" s="36">
        <v>0</v>
      </c>
      <c r="L176" s="36">
        <f t="shared" si="48"/>
        <v>0</v>
      </c>
      <c r="M176" s="36">
        <v>0</v>
      </c>
      <c r="N176" s="36">
        <v>0</v>
      </c>
      <c r="O176" s="36">
        <v>0</v>
      </c>
      <c r="P176" s="36">
        <v>0</v>
      </c>
      <c r="Q176" s="84">
        <v>0</v>
      </c>
    </row>
    <row r="177" spans="1:17" s="5" customFormat="1" ht="12.75">
      <c r="A177" s="68">
        <v>4010</v>
      </c>
      <c r="B177" s="10" t="s">
        <v>43</v>
      </c>
      <c r="C177" s="36">
        <f t="shared" si="58"/>
        <v>2321170</v>
      </c>
      <c r="D177" s="36">
        <f t="shared" si="59"/>
        <v>2321170</v>
      </c>
      <c r="E177" s="97">
        <v>2321170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f t="shared" si="48"/>
        <v>0</v>
      </c>
      <c r="M177" s="36">
        <v>0</v>
      </c>
      <c r="N177" s="36">
        <v>0</v>
      </c>
      <c r="O177" s="36">
        <v>0</v>
      </c>
      <c r="P177" s="36">
        <v>0</v>
      </c>
      <c r="Q177" s="84">
        <v>0</v>
      </c>
    </row>
    <row r="178" spans="1:17" s="5" customFormat="1" ht="12.75">
      <c r="A178" s="68">
        <v>4040</v>
      </c>
      <c r="B178" s="10" t="s">
        <v>44</v>
      </c>
      <c r="C178" s="36">
        <f t="shared" si="58"/>
        <v>191380</v>
      </c>
      <c r="D178" s="36">
        <f t="shared" si="59"/>
        <v>191380</v>
      </c>
      <c r="E178" s="36">
        <v>191380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f t="shared" si="48"/>
        <v>0</v>
      </c>
      <c r="M178" s="36">
        <v>0</v>
      </c>
      <c r="N178" s="36">
        <v>0</v>
      </c>
      <c r="O178" s="36">
        <v>0</v>
      </c>
      <c r="P178" s="36">
        <v>0</v>
      </c>
      <c r="Q178" s="84">
        <v>0</v>
      </c>
    </row>
    <row r="179" spans="1:17" s="5" customFormat="1" ht="12.75">
      <c r="A179" s="68">
        <v>4110</v>
      </c>
      <c r="B179" s="10" t="s">
        <v>45</v>
      </c>
      <c r="C179" s="36">
        <f t="shared" si="58"/>
        <v>453729</v>
      </c>
      <c r="D179" s="36">
        <f t="shared" si="59"/>
        <v>453729</v>
      </c>
      <c r="E179" s="97">
        <v>453729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f t="shared" si="48"/>
        <v>0</v>
      </c>
      <c r="M179" s="36">
        <v>0</v>
      </c>
      <c r="N179" s="36">
        <v>0</v>
      </c>
      <c r="O179" s="36">
        <v>0</v>
      </c>
      <c r="P179" s="36">
        <v>0</v>
      </c>
      <c r="Q179" s="84">
        <v>0</v>
      </c>
    </row>
    <row r="180" spans="1:17" s="5" customFormat="1" ht="16.5" customHeight="1">
      <c r="A180" s="68">
        <v>4120</v>
      </c>
      <c r="B180" s="10" t="s">
        <v>46</v>
      </c>
      <c r="C180" s="36">
        <f t="shared" si="58"/>
        <v>65600</v>
      </c>
      <c r="D180" s="36">
        <f t="shared" si="59"/>
        <v>65600</v>
      </c>
      <c r="E180" s="36">
        <v>65600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f t="shared" si="48"/>
        <v>0</v>
      </c>
      <c r="M180" s="36">
        <v>0</v>
      </c>
      <c r="N180" s="36">
        <v>0</v>
      </c>
      <c r="O180" s="36">
        <v>0</v>
      </c>
      <c r="P180" s="36">
        <v>0</v>
      </c>
      <c r="Q180" s="84">
        <v>0</v>
      </c>
    </row>
    <row r="181" spans="1:17" s="5" customFormat="1" ht="16.5" customHeight="1">
      <c r="A181" s="86">
        <v>4170</v>
      </c>
      <c r="B181" s="22" t="s">
        <v>27</v>
      </c>
      <c r="C181" s="44">
        <f t="shared" si="58"/>
        <v>1000</v>
      </c>
      <c r="D181" s="44">
        <f t="shared" si="59"/>
        <v>1000</v>
      </c>
      <c r="E181" s="99">
        <v>1000</v>
      </c>
      <c r="F181" s="36">
        <v>0</v>
      </c>
      <c r="G181" s="36">
        <v>0</v>
      </c>
      <c r="H181" s="36">
        <v>0</v>
      </c>
      <c r="I181" s="44">
        <v>0</v>
      </c>
      <c r="J181" s="44">
        <v>0</v>
      </c>
      <c r="K181" s="44">
        <v>0</v>
      </c>
      <c r="L181" s="44">
        <f t="shared" si="48"/>
        <v>0</v>
      </c>
      <c r="M181" s="44">
        <v>0</v>
      </c>
      <c r="N181" s="44">
        <v>0</v>
      </c>
      <c r="O181" s="44">
        <v>0</v>
      </c>
      <c r="P181" s="44">
        <v>0</v>
      </c>
      <c r="Q181" s="96">
        <v>0</v>
      </c>
    </row>
    <row r="182" spans="1:17" s="5" customFormat="1" ht="16.5" customHeight="1">
      <c r="A182" s="81">
        <v>4210</v>
      </c>
      <c r="B182" s="21" t="s">
        <v>22</v>
      </c>
      <c r="C182" s="42">
        <f t="shared" si="58"/>
        <v>222900</v>
      </c>
      <c r="D182" s="42">
        <f t="shared" si="59"/>
        <v>222900</v>
      </c>
      <c r="E182" s="36">
        <v>0</v>
      </c>
      <c r="F182" s="98">
        <v>222900</v>
      </c>
      <c r="G182" s="36">
        <v>0</v>
      </c>
      <c r="H182" s="36">
        <v>0</v>
      </c>
      <c r="I182" s="42">
        <v>0</v>
      </c>
      <c r="J182" s="42">
        <v>0</v>
      </c>
      <c r="K182" s="42">
        <v>0</v>
      </c>
      <c r="L182" s="42">
        <f t="shared" si="48"/>
        <v>0</v>
      </c>
      <c r="M182" s="42">
        <v>0</v>
      </c>
      <c r="N182" s="42">
        <v>0</v>
      </c>
      <c r="O182" s="42">
        <v>0</v>
      </c>
      <c r="P182" s="42">
        <v>0</v>
      </c>
      <c r="Q182" s="92">
        <v>0</v>
      </c>
    </row>
    <row r="183" spans="1:17" s="5" customFormat="1" ht="12.75">
      <c r="A183" s="68">
        <v>4240</v>
      </c>
      <c r="B183" s="13" t="s">
        <v>74</v>
      </c>
      <c r="C183" s="36">
        <f t="shared" si="58"/>
        <v>8000</v>
      </c>
      <c r="D183" s="36">
        <f t="shared" si="59"/>
        <v>8000</v>
      </c>
      <c r="E183" s="36">
        <v>0</v>
      </c>
      <c r="F183" s="97">
        <v>8000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f t="shared" si="48"/>
        <v>0</v>
      </c>
      <c r="M183" s="36">
        <v>0</v>
      </c>
      <c r="N183" s="36">
        <v>0</v>
      </c>
      <c r="O183" s="36">
        <v>0</v>
      </c>
      <c r="P183" s="36">
        <v>0</v>
      </c>
      <c r="Q183" s="84">
        <v>0</v>
      </c>
    </row>
    <row r="184" spans="1:17" s="5" customFormat="1" ht="16.5" customHeight="1">
      <c r="A184" s="68">
        <v>4260</v>
      </c>
      <c r="B184" s="10" t="s">
        <v>35</v>
      </c>
      <c r="C184" s="36">
        <f t="shared" si="58"/>
        <v>52650</v>
      </c>
      <c r="D184" s="36">
        <f t="shared" si="59"/>
        <v>52650</v>
      </c>
      <c r="E184" s="36">
        <v>0</v>
      </c>
      <c r="F184" s="36">
        <v>52650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f t="shared" si="48"/>
        <v>0</v>
      </c>
      <c r="M184" s="36">
        <v>0</v>
      </c>
      <c r="N184" s="36">
        <v>0</v>
      </c>
      <c r="O184" s="36">
        <v>0</v>
      </c>
      <c r="P184" s="36">
        <v>0</v>
      </c>
      <c r="Q184" s="84">
        <v>0</v>
      </c>
    </row>
    <row r="185" spans="1:17" s="5" customFormat="1" ht="16.5" customHeight="1">
      <c r="A185" s="68">
        <v>4270</v>
      </c>
      <c r="B185" s="10" t="s">
        <v>28</v>
      </c>
      <c r="C185" s="36">
        <f t="shared" si="58"/>
        <v>19120</v>
      </c>
      <c r="D185" s="36">
        <f t="shared" si="59"/>
        <v>19120</v>
      </c>
      <c r="E185" s="36">
        <v>0</v>
      </c>
      <c r="F185" s="97">
        <v>19120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f t="shared" si="48"/>
        <v>0</v>
      </c>
      <c r="M185" s="36">
        <v>0</v>
      </c>
      <c r="N185" s="36">
        <v>0</v>
      </c>
      <c r="O185" s="36">
        <v>0</v>
      </c>
      <c r="P185" s="36">
        <v>0</v>
      </c>
      <c r="Q185" s="84">
        <v>0</v>
      </c>
    </row>
    <row r="186" spans="1:17" s="5" customFormat="1" ht="16.5" customHeight="1">
      <c r="A186" s="68">
        <v>4280</v>
      </c>
      <c r="B186" s="13" t="s">
        <v>52</v>
      </c>
      <c r="C186" s="36">
        <f t="shared" si="58"/>
        <v>3973</v>
      </c>
      <c r="D186" s="36">
        <f t="shared" si="59"/>
        <v>3973</v>
      </c>
      <c r="E186" s="36">
        <v>0</v>
      </c>
      <c r="F186" s="97">
        <v>3973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f t="shared" si="48"/>
        <v>0</v>
      </c>
      <c r="M186" s="36">
        <v>0</v>
      </c>
      <c r="N186" s="36">
        <v>0</v>
      </c>
      <c r="O186" s="36">
        <v>0</v>
      </c>
      <c r="P186" s="36">
        <v>0</v>
      </c>
      <c r="Q186" s="84">
        <v>0</v>
      </c>
    </row>
    <row r="187" spans="1:17" s="5" customFormat="1" ht="16.5" customHeight="1">
      <c r="A187" s="68">
        <v>4300</v>
      </c>
      <c r="B187" s="10" t="s">
        <v>25</v>
      </c>
      <c r="C187" s="36">
        <f t="shared" si="58"/>
        <v>56900</v>
      </c>
      <c r="D187" s="36">
        <f t="shared" si="59"/>
        <v>56900</v>
      </c>
      <c r="E187" s="36">
        <v>0</v>
      </c>
      <c r="F187" s="36">
        <v>56900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f t="shared" si="48"/>
        <v>0</v>
      </c>
      <c r="M187" s="36">
        <v>0</v>
      </c>
      <c r="N187" s="36">
        <v>0</v>
      </c>
      <c r="O187" s="36">
        <v>0</v>
      </c>
      <c r="P187" s="36">
        <v>0</v>
      </c>
      <c r="Q187" s="84">
        <v>0</v>
      </c>
    </row>
    <row r="188" spans="1:17" s="5" customFormat="1" ht="12.75">
      <c r="A188" s="68">
        <v>4350</v>
      </c>
      <c r="B188" s="10" t="s">
        <v>53</v>
      </c>
      <c r="C188" s="36">
        <f t="shared" si="58"/>
        <v>3900</v>
      </c>
      <c r="D188" s="36">
        <f t="shared" si="59"/>
        <v>3900</v>
      </c>
      <c r="E188" s="36">
        <v>0</v>
      </c>
      <c r="F188" s="36">
        <v>3900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f t="shared" si="48"/>
        <v>0</v>
      </c>
      <c r="M188" s="36">
        <v>0</v>
      </c>
      <c r="N188" s="36">
        <v>0</v>
      </c>
      <c r="O188" s="36">
        <v>0</v>
      </c>
      <c r="P188" s="36">
        <v>0</v>
      </c>
      <c r="Q188" s="84">
        <v>0</v>
      </c>
    </row>
    <row r="189" spans="1:17" s="5" customFormat="1" ht="33.75">
      <c r="A189" s="68">
        <v>4370</v>
      </c>
      <c r="B189" s="10" t="s">
        <v>54</v>
      </c>
      <c r="C189" s="36">
        <f t="shared" si="58"/>
        <v>7000</v>
      </c>
      <c r="D189" s="36">
        <f t="shared" si="59"/>
        <v>7000</v>
      </c>
      <c r="E189" s="36">
        <v>0</v>
      </c>
      <c r="F189" s="36">
        <v>7000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f t="shared" si="48"/>
        <v>0</v>
      </c>
      <c r="M189" s="36">
        <v>0</v>
      </c>
      <c r="N189" s="36">
        <v>0</v>
      </c>
      <c r="O189" s="36">
        <v>0</v>
      </c>
      <c r="P189" s="36">
        <v>0</v>
      </c>
      <c r="Q189" s="84">
        <v>0</v>
      </c>
    </row>
    <row r="190" spans="1:17" s="5" customFormat="1" ht="16.5" customHeight="1">
      <c r="A190" s="68">
        <v>4410</v>
      </c>
      <c r="B190" s="10" t="s">
        <v>55</v>
      </c>
      <c r="C190" s="36">
        <f t="shared" si="58"/>
        <v>8500</v>
      </c>
      <c r="D190" s="36">
        <f t="shared" si="59"/>
        <v>8500</v>
      </c>
      <c r="E190" s="36">
        <v>0</v>
      </c>
      <c r="F190" s="36">
        <v>8500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f t="shared" si="48"/>
        <v>0</v>
      </c>
      <c r="M190" s="36">
        <v>0</v>
      </c>
      <c r="N190" s="36">
        <v>0</v>
      </c>
      <c r="O190" s="36">
        <v>0</v>
      </c>
      <c r="P190" s="36">
        <v>0</v>
      </c>
      <c r="Q190" s="84">
        <v>0</v>
      </c>
    </row>
    <row r="191" spans="1:17" s="5" customFormat="1" ht="16.5" customHeight="1">
      <c r="A191" s="68">
        <v>4430</v>
      </c>
      <c r="B191" s="10" t="s">
        <v>23</v>
      </c>
      <c r="C191" s="36">
        <f t="shared" si="58"/>
        <v>6000</v>
      </c>
      <c r="D191" s="36">
        <f t="shared" si="59"/>
        <v>6000</v>
      </c>
      <c r="E191" s="36">
        <v>0</v>
      </c>
      <c r="F191" s="36">
        <v>6000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f t="shared" si="48"/>
        <v>0</v>
      </c>
      <c r="M191" s="36">
        <v>0</v>
      </c>
      <c r="N191" s="36">
        <v>0</v>
      </c>
      <c r="O191" s="36">
        <v>0</v>
      </c>
      <c r="P191" s="36">
        <v>0</v>
      </c>
      <c r="Q191" s="84">
        <v>0</v>
      </c>
    </row>
    <row r="192" spans="1:17" s="5" customFormat="1" ht="12.75">
      <c r="A192" s="68">
        <v>4440</v>
      </c>
      <c r="B192" s="10" t="s">
        <v>57</v>
      </c>
      <c r="C192" s="36">
        <f t="shared" si="58"/>
        <v>153499</v>
      </c>
      <c r="D192" s="36">
        <f t="shared" si="59"/>
        <v>153499</v>
      </c>
      <c r="E192" s="36">
        <v>0</v>
      </c>
      <c r="F192" s="36">
        <v>153499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f t="shared" si="48"/>
        <v>0</v>
      </c>
      <c r="M192" s="36">
        <v>0</v>
      </c>
      <c r="N192" s="36">
        <v>0</v>
      </c>
      <c r="O192" s="36">
        <v>0</v>
      </c>
      <c r="P192" s="36">
        <v>0</v>
      </c>
      <c r="Q192" s="84">
        <v>0</v>
      </c>
    </row>
    <row r="193" spans="1:17" s="5" customFormat="1" ht="22.5">
      <c r="A193" s="68">
        <v>4700</v>
      </c>
      <c r="B193" s="10" t="s">
        <v>58</v>
      </c>
      <c r="C193" s="36">
        <f t="shared" si="58"/>
        <v>1700</v>
      </c>
      <c r="D193" s="36">
        <f t="shared" si="59"/>
        <v>1700</v>
      </c>
      <c r="E193" s="36">
        <v>0</v>
      </c>
      <c r="F193" s="97">
        <v>1700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f aca="true" t="shared" si="60" ref="L193:L241">P193+O193+M193+Q193</f>
        <v>0</v>
      </c>
      <c r="M193" s="36">
        <v>0</v>
      </c>
      <c r="N193" s="36">
        <v>0</v>
      </c>
      <c r="O193" s="36">
        <v>0</v>
      </c>
      <c r="P193" s="36">
        <v>0</v>
      </c>
      <c r="Q193" s="84">
        <v>0</v>
      </c>
    </row>
    <row r="194" spans="1:17" s="5" customFormat="1" ht="12.75">
      <c r="A194" s="68">
        <v>6050</v>
      </c>
      <c r="B194" s="13" t="s">
        <v>31</v>
      </c>
      <c r="C194" s="36">
        <f t="shared" si="58"/>
        <v>202000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f t="shared" si="60"/>
        <v>202000</v>
      </c>
      <c r="M194" s="36">
        <v>202000</v>
      </c>
      <c r="N194" s="36"/>
      <c r="O194" s="36"/>
      <c r="P194" s="36"/>
      <c r="Q194" s="84"/>
    </row>
    <row r="195" spans="1:17" s="9" customFormat="1" ht="25.5">
      <c r="A195" s="83">
        <v>80103</v>
      </c>
      <c r="B195" s="11" t="s">
        <v>128</v>
      </c>
      <c r="C195" s="38">
        <f aca="true" t="shared" si="61" ref="C195:Q195">SUM(C196:C205)</f>
        <v>375923</v>
      </c>
      <c r="D195" s="38">
        <f t="shared" si="61"/>
        <v>375923</v>
      </c>
      <c r="E195" s="38">
        <f t="shared" si="61"/>
        <v>305390</v>
      </c>
      <c r="F195" s="38">
        <f t="shared" si="61"/>
        <v>46343</v>
      </c>
      <c r="G195" s="38">
        <f t="shared" si="61"/>
        <v>0</v>
      </c>
      <c r="H195" s="38">
        <f t="shared" si="61"/>
        <v>24190</v>
      </c>
      <c r="I195" s="38">
        <f t="shared" si="61"/>
        <v>0</v>
      </c>
      <c r="J195" s="38">
        <f t="shared" si="61"/>
        <v>0</v>
      </c>
      <c r="K195" s="38">
        <f t="shared" si="61"/>
        <v>0</v>
      </c>
      <c r="L195" s="38">
        <f t="shared" si="61"/>
        <v>0</v>
      </c>
      <c r="M195" s="38">
        <f t="shared" si="61"/>
        <v>0</v>
      </c>
      <c r="N195" s="38">
        <f t="shared" si="61"/>
        <v>0</v>
      </c>
      <c r="O195" s="38">
        <f t="shared" si="61"/>
        <v>0</v>
      </c>
      <c r="P195" s="38">
        <f t="shared" si="61"/>
        <v>0</v>
      </c>
      <c r="Q195" s="75">
        <f t="shared" si="61"/>
        <v>0</v>
      </c>
    </row>
    <row r="196" spans="1:17" s="5" customFormat="1" ht="12.75">
      <c r="A196" s="68">
        <v>3020</v>
      </c>
      <c r="B196" s="21" t="s">
        <v>51</v>
      </c>
      <c r="C196" s="36">
        <f aca="true" t="shared" si="62" ref="C196:C205">D196+L196</f>
        <v>24190</v>
      </c>
      <c r="D196" s="36">
        <f aca="true" t="shared" si="63" ref="D196:D205">SUM(E196:K196)</f>
        <v>24190</v>
      </c>
      <c r="E196" s="36">
        <v>0</v>
      </c>
      <c r="F196" s="36">
        <v>0</v>
      </c>
      <c r="G196" s="36">
        <v>0</v>
      </c>
      <c r="H196" s="36">
        <v>24190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84">
        <v>0</v>
      </c>
    </row>
    <row r="197" spans="1:17" s="5" customFormat="1" ht="12.75">
      <c r="A197" s="68">
        <v>4010</v>
      </c>
      <c r="B197" s="10" t="s">
        <v>43</v>
      </c>
      <c r="C197" s="36">
        <f t="shared" si="62"/>
        <v>231970</v>
      </c>
      <c r="D197" s="36">
        <f t="shared" si="63"/>
        <v>231970</v>
      </c>
      <c r="E197" s="36">
        <v>231970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84">
        <v>0</v>
      </c>
    </row>
    <row r="198" spans="1:17" s="5" customFormat="1" ht="12.75">
      <c r="A198" s="68">
        <v>4040</v>
      </c>
      <c r="B198" s="10" t="s">
        <v>44</v>
      </c>
      <c r="C198" s="36">
        <f t="shared" si="62"/>
        <v>20020</v>
      </c>
      <c r="D198" s="36">
        <f t="shared" si="63"/>
        <v>20020</v>
      </c>
      <c r="E198" s="36">
        <v>20020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84">
        <v>0</v>
      </c>
    </row>
    <row r="199" spans="1:17" s="5" customFormat="1" ht="12.75">
      <c r="A199" s="68">
        <v>4110</v>
      </c>
      <c r="B199" s="10" t="s">
        <v>45</v>
      </c>
      <c r="C199" s="36">
        <f t="shared" si="62"/>
        <v>46700</v>
      </c>
      <c r="D199" s="36">
        <f t="shared" si="63"/>
        <v>46700</v>
      </c>
      <c r="E199" s="36">
        <v>46700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84">
        <v>0</v>
      </c>
    </row>
    <row r="200" spans="1:17" s="5" customFormat="1" ht="12.75">
      <c r="A200" s="68">
        <v>4120</v>
      </c>
      <c r="B200" s="10" t="s">
        <v>46</v>
      </c>
      <c r="C200" s="36">
        <f t="shared" si="62"/>
        <v>6700</v>
      </c>
      <c r="D200" s="36">
        <f t="shared" si="63"/>
        <v>6700</v>
      </c>
      <c r="E200" s="36">
        <v>6700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84">
        <v>0</v>
      </c>
    </row>
    <row r="201" spans="1:17" s="5" customFormat="1" ht="12.75">
      <c r="A201" s="86">
        <v>4210</v>
      </c>
      <c r="B201" s="22" t="s">
        <v>22</v>
      </c>
      <c r="C201" s="44">
        <f t="shared" si="62"/>
        <v>23100</v>
      </c>
      <c r="D201" s="44">
        <f t="shared" si="63"/>
        <v>23100</v>
      </c>
      <c r="E201" s="44">
        <v>0</v>
      </c>
      <c r="F201" s="44">
        <v>23100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96">
        <v>0</v>
      </c>
    </row>
    <row r="202" spans="1:17" s="5" customFormat="1" ht="12.75">
      <c r="A202" s="81">
        <v>4240</v>
      </c>
      <c r="B202" s="25" t="s">
        <v>74</v>
      </c>
      <c r="C202" s="42">
        <f t="shared" si="62"/>
        <v>2000</v>
      </c>
      <c r="D202" s="42">
        <f t="shared" si="63"/>
        <v>2000</v>
      </c>
      <c r="E202" s="42">
        <v>0</v>
      </c>
      <c r="F202" s="42">
        <v>2000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92">
        <v>0</v>
      </c>
    </row>
    <row r="203" spans="1:17" s="5" customFormat="1" ht="12.75">
      <c r="A203" s="68">
        <v>4260</v>
      </c>
      <c r="B203" s="10" t="s">
        <v>35</v>
      </c>
      <c r="C203" s="36">
        <f t="shared" si="62"/>
        <v>2700</v>
      </c>
      <c r="D203" s="36">
        <f t="shared" si="63"/>
        <v>2700</v>
      </c>
      <c r="E203" s="36">
        <v>0</v>
      </c>
      <c r="F203" s="36">
        <v>2700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84">
        <v>0</v>
      </c>
    </row>
    <row r="204" spans="1:17" s="5" customFormat="1" ht="12.75">
      <c r="A204" s="68">
        <v>4300</v>
      </c>
      <c r="B204" s="10" t="s">
        <v>25</v>
      </c>
      <c r="C204" s="36">
        <f t="shared" si="62"/>
        <v>2500</v>
      </c>
      <c r="D204" s="36">
        <f t="shared" si="63"/>
        <v>2500</v>
      </c>
      <c r="E204" s="36">
        <v>0</v>
      </c>
      <c r="F204" s="36">
        <v>2500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84">
        <v>0</v>
      </c>
    </row>
    <row r="205" spans="1:17" s="5" customFormat="1" ht="12.75">
      <c r="A205" s="68">
        <v>4440</v>
      </c>
      <c r="B205" s="10" t="s">
        <v>57</v>
      </c>
      <c r="C205" s="36">
        <f t="shared" si="62"/>
        <v>16043</v>
      </c>
      <c r="D205" s="36">
        <f t="shared" si="63"/>
        <v>16043</v>
      </c>
      <c r="E205" s="36">
        <v>0</v>
      </c>
      <c r="F205" s="36">
        <v>16043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84">
        <v>0</v>
      </c>
    </row>
    <row r="206" spans="1:17" ht="16.5" customHeight="1">
      <c r="A206" s="83">
        <v>80104</v>
      </c>
      <c r="B206" s="11" t="s">
        <v>75</v>
      </c>
      <c r="C206" s="38">
        <f aca="true" t="shared" si="64" ref="C206:K206">SUM(C207:C224)</f>
        <v>562465</v>
      </c>
      <c r="D206" s="38">
        <f t="shared" si="64"/>
        <v>442465</v>
      </c>
      <c r="E206" s="38">
        <f t="shared" si="64"/>
        <v>402140</v>
      </c>
      <c r="F206" s="38">
        <f t="shared" si="64"/>
        <v>19185</v>
      </c>
      <c r="G206" s="38">
        <f t="shared" si="64"/>
        <v>0</v>
      </c>
      <c r="H206" s="38">
        <f t="shared" si="64"/>
        <v>21140</v>
      </c>
      <c r="I206" s="38">
        <f t="shared" si="64"/>
        <v>0</v>
      </c>
      <c r="J206" s="38">
        <f t="shared" si="64"/>
        <v>0</v>
      </c>
      <c r="K206" s="38">
        <f t="shared" si="64"/>
        <v>0</v>
      </c>
      <c r="L206" s="38">
        <f t="shared" si="60"/>
        <v>120000</v>
      </c>
      <c r="M206" s="38">
        <f>SUM(M207:M224)</f>
        <v>120000</v>
      </c>
      <c r="N206" s="38">
        <f>SUM(N207:N224)</f>
        <v>0</v>
      </c>
      <c r="O206" s="38">
        <f>SUM(O207:O224)</f>
        <v>0</v>
      </c>
      <c r="P206" s="38">
        <f>SUM(P207:P224)</f>
        <v>0</v>
      </c>
      <c r="Q206" s="75">
        <f>SUM(Q207:Q224)</f>
        <v>0</v>
      </c>
    </row>
    <row r="207" spans="1:17" s="5" customFormat="1" ht="12.75">
      <c r="A207" s="68">
        <v>3020</v>
      </c>
      <c r="B207" s="10" t="s">
        <v>51</v>
      </c>
      <c r="C207" s="36">
        <f aca="true" t="shared" si="65" ref="C207:C224">D207+L207</f>
        <v>21140</v>
      </c>
      <c r="D207" s="36">
        <f aca="true" t="shared" si="66" ref="D207:D224">SUM(E207:K207)</f>
        <v>21140</v>
      </c>
      <c r="E207" s="36">
        <v>0</v>
      </c>
      <c r="F207" s="36">
        <v>0</v>
      </c>
      <c r="G207" s="36">
        <v>0</v>
      </c>
      <c r="H207" s="36">
        <v>21140</v>
      </c>
      <c r="I207" s="36">
        <v>0</v>
      </c>
      <c r="J207" s="36">
        <v>0</v>
      </c>
      <c r="K207" s="36">
        <v>0</v>
      </c>
      <c r="L207" s="36">
        <f t="shared" si="60"/>
        <v>0</v>
      </c>
      <c r="M207" s="36">
        <v>0</v>
      </c>
      <c r="N207" s="36">
        <v>0</v>
      </c>
      <c r="O207" s="36">
        <v>0</v>
      </c>
      <c r="P207" s="36">
        <v>0</v>
      </c>
      <c r="Q207" s="84">
        <v>0</v>
      </c>
    </row>
    <row r="208" spans="1:17" s="5" customFormat="1" ht="12.75">
      <c r="A208" s="68">
        <v>4010</v>
      </c>
      <c r="B208" s="10" t="s">
        <v>43</v>
      </c>
      <c r="C208" s="36">
        <f t="shared" si="65"/>
        <v>305200</v>
      </c>
      <c r="D208" s="36">
        <f t="shared" si="66"/>
        <v>305200</v>
      </c>
      <c r="E208" s="36">
        <v>305200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f t="shared" si="60"/>
        <v>0</v>
      </c>
      <c r="M208" s="36">
        <v>0</v>
      </c>
      <c r="N208" s="36">
        <v>0</v>
      </c>
      <c r="O208" s="36">
        <v>0</v>
      </c>
      <c r="P208" s="36">
        <v>0</v>
      </c>
      <c r="Q208" s="84">
        <v>0</v>
      </c>
    </row>
    <row r="209" spans="1:17" s="5" customFormat="1" ht="16.5" customHeight="1">
      <c r="A209" s="68">
        <v>4040</v>
      </c>
      <c r="B209" s="10" t="s">
        <v>44</v>
      </c>
      <c r="C209" s="36">
        <f t="shared" si="65"/>
        <v>27950</v>
      </c>
      <c r="D209" s="36">
        <f t="shared" si="66"/>
        <v>27950</v>
      </c>
      <c r="E209" s="36">
        <v>27950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f t="shared" si="60"/>
        <v>0</v>
      </c>
      <c r="M209" s="36">
        <v>0</v>
      </c>
      <c r="N209" s="36">
        <v>0</v>
      </c>
      <c r="O209" s="36">
        <v>0</v>
      </c>
      <c r="P209" s="36">
        <v>0</v>
      </c>
      <c r="Q209" s="84">
        <v>0</v>
      </c>
    </row>
    <row r="210" spans="1:17" s="5" customFormat="1" ht="12.75">
      <c r="A210" s="86">
        <v>4110</v>
      </c>
      <c r="B210" s="22" t="s">
        <v>45</v>
      </c>
      <c r="C210" s="44">
        <f t="shared" si="65"/>
        <v>60380</v>
      </c>
      <c r="D210" s="44">
        <f t="shared" si="66"/>
        <v>60380</v>
      </c>
      <c r="E210" s="44">
        <v>60380</v>
      </c>
      <c r="F210" s="36">
        <v>0</v>
      </c>
      <c r="G210" s="36">
        <v>0</v>
      </c>
      <c r="H210" s="36">
        <v>0</v>
      </c>
      <c r="I210" s="44">
        <v>0</v>
      </c>
      <c r="J210" s="44">
        <v>0</v>
      </c>
      <c r="K210" s="44">
        <v>0</v>
      </c>
      <c r="L210" s="44">
        <f t="shared" si="60"/>
        <v>0</v>
      </c>
      <c r="M210" s="44">
        <v>0</v>
      </c>
      <c r="N210" s="44">
        <v>0</v>
      </c>
      <c r="O210" s="44">
        <v>0</v>
      </c>
      <c r="P210" s="44">
        <v>0</v>
      </c>
      <c r="Q210" s="96">
        <v>0</v>
      </c>
    </row>
    <row r="211" spans="1:17" s="5" customFormat="1" ht="16.5" customHeight="1">
      <c r="A211" s="81">
        <v>4120</v>
      </c>
      <c r="B211" s="21" t="s">
        <v>46</v>
      </c>
      <c r="C211" s="42">
        <f t="shared" si="65"/>
        <v>8610</v>
      </c>
      <c r="D211" s="42">
        <f t="shared" si="66"/>
        <v>8610</v>
      </c>
      <c r="E211" s="42">
        <v>8610</v>
      </c>
      <c r="F211" s="36">
        <v>0</v>
      </c>
      <c r="G211" s="36">
        <v>0</v>
      </c>
      <c r="H211" s="36">
        <v>0</v>
      </c>
      <c r="I211" s="42">
        <v>0</v>
      </c>
      <c r="J211" s="42">
        <v>0</v>
      </c>
      <c r="K211" s="42">
        <v>0</v>
      </c>
      <c r="L211" s="42">
        <f t="shared" si="60"/>
        <v>0</v>
      </c>
      <c r="M211" s="42">
        <v>0</v>
      </c>
      <c r="N211" s="42">
        <v>0</v>
      </c>
      <c r="O211" s="42">
        <v>0</v>
      </c>
      <c r="P211" s="42">
        <v>0</v>
      </c>
      <c r="Q211" s="92">
        <v>0</v>
      </c>
    </row>
    <row r="212" spans="1:17" s="5" customFormat="1" ht="16.5" customHeight="1">
      <c r="A212" s="68">
        <v>4170</v>
      </c>
      <c r="B212" s="10" t="s">
        <v>27</v>
      </c>
      <c r="C212" s="36">
        <f t="shared" si="65"/>
        <v>0</v>
      </c>
      <c r="D212" s="36">
        <f t="shared" si="66"/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f t="shared" si="60"/>
        <v>0</v>
      </c>
      <c r="M212" s="36">
        <v>0</v>
      </c>
      <c r="N212" s="36">
        <v>0</v>
      </c>
      <c r="O212" s="36">
        <v>0</v>
      </c>
      <c r="P212" s="36">
        <v>0</v>
      </c>
      <c r="Q212" s="84">
        <v>0</v>
      </c>
    </row>
    <row r="213" spans="1:17" s="5" customFormat="1" ht="16.5" customHeight="1">
      <c r="A213" s="68">
        <v>4210</v>
      </c>
      <c r="B213" s="10" t="s">
        <v>22</v>
      </c>
      <c r="C213" s="36">
        <f t="shared" si="65"/>
        <v>0</v>
      </c>
      <c r="D213" s="36">
        <f t="shared" si="66"/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f t="shared" si="60"/>
        <v>0</v>
      </c>
      <c r="M213" s="36">
        <v>0</v>
      </c>
      <c r="N213" s="36">
        <v>0</v>
      </c>
      <c r="O213" s="36">
        <v>0</v>
      </c>
      <c r="P213" s="36">
        <v>0</v>
      </c>
      <c r="Q213" s="84">
        <v>0</v>
      </c>
    </row>
    <row r="214" spans="1:17" s="5" customFormat="1" ht="12.75">
      <c r="A214" s="68">
        <v>4240</v>
      </c>
      <c r="B214" s="13" t="s">
        <v>74</v>
      </c>
      <c r="C214" s="36">
        <f t="shared" si="65"/>
        <v>0</v>
      </c>
      <c r="D214" s="36">
        <f t="shared" si="66"/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f t="shared" si="60"/>
        <v>0</v>
      </c>
      <c r="M214" s="36">
        <v>0</v>
      </c>
      <c r="N214" s="36">
        <v>0</v>
      </c>
      <c r="O214" s="36">
        <v>0</v>
      </c>
      <c r="P214" s="36">
        <v>0</v>
      </c>
      <c r="Q214" s="84">
        <v>0</v>
      </c>
    </row>
    <row r="215" spans="1:17" s="5" customFormat="1" ht="16.5" customHeight="1">
      <c r="A215" s="68">
        <v>4260</v>
      </c>
      <c r="B215" s="10" t="s">
        <v>35</v>
      </c>
      <c r="C215" s="36">
        <f t="shared" si="65"/>
        <v>0</v>
      </c>
      <c r="D215" s="36">
        <f t="shared" si="66"/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f t="shared" si="60"/>
        <v>0</v>
      </c>
      <c r="M215" s="36">
        <v>0</v>
      </c>
      <c r="N215" s="36">
        <v>0</v>
      </c>
      <c r="O215" s="36">
        <v>0</v>
      </c>
      <c r="P215" s="36">
        <v>0</v>
      </c>
      <c r="Q215" s="84">
        <v>0</v>
      </c>
    </row>
    <row r="216" spans="1:17" s="5" customFormat="1" ht="16.5" customHeight="1">
      <c r="A216" s="68">
        <v>4270</v>
      </c>
      <c r="B216" s="10" t="s">
        <v>28</v>
      </c>
      <c r="C216" s="36">
        <f t="shared" si="65"/>
        <v>0</v>
      </c>
      <c r="D216" s="36">
        <f t="shared" si="66"/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f t="shared" si="60"/>
        <v>0</v>
      </c>
      <c r="M216" s="36">
        <v>0</v>
      </c>
      <c r="N216" s="36">
        <v>0</v>
      </c>
      <c r="O216" s="36">
        <v>0</v>
      </c>
      <c r="P216" s="36">
        <v>0</v>
      </c>
      <c r="Q216" s="84">
        <v>0</v>
      </c>
    </row>
    <row r="217" spans="1:17" s="5" customFormat="1" ht="16.5" customHeight="1">
      <c r="A217" s="68">
        <v>4280</v>
      </c>
      <c r="B217" s="13" t="s">
        <v>52</v>
      </c>
      <c r="C217" s="36">
        <f t="shared" si="65"/>
        <v>0</v>
      </c>
      <c r="D217" s="36">
        <f t="shared" si="66"/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f t="shared" si="60"/>
        <v>0</v>
      </c>
      <c r="M217" s="36">
        <v>0</v>
      </c>
      <c r="N217" s="36">
        <v>0</v>
      </c>
      <c r="O217" s="36">
        <v>0</v>
      </c>
      <c r="P217" s="36">
        <v>0</v>
      </c>
      <c r="Q217" s="84">
        <v>0</v>
      </c>
    </row>
    <row r="218" spans="1:17" s="5" customFormat="1" ht="16.5" customHeight="1">
      <c r="A218" s="86">
        <v>4300</v>
      </c>
      <c r="B218" s="22" t="s">
        <v>25</v>
      </c>
      <c r="C218" s="44">
        <f t="shared" si="65"/>
        <v>0</v>
      </c>
      <c r="D218" s="44">
        <f t="shared" si="66"/>
        <v>0</v>
      </c>
      <c r="E218" s="36">
        <v>0</v>
      </c>
      <c r="F218" s="36">
        <v>0</v>
      </c>
      <c r="G218" s="36">
        <v>0</v>
      </c>
      <c r="H218" s="36">
        <v>0</v>
      </c>
      <c r="I218" s="44">
        <v>0</v>
      </c>
      <c r="J218" s="44">
        <v>0</v>
      </c>
      <c r="K218" s="44">
        <v>0</v>
      </c>
      <c r="L218" s="44">
        <f t="shared" si="60"/>
        <v>0</v>
      </c>
      <c r="M218" s="44">
        <v>0</v>
      </c>
      <c r="N218" s="44">
        <v>0</v>
      </c>
      <c r="O218" s="44">
        <v>0</v>
      </c>
      <c r="P218" s="44">
        <v>0</v>
      </c>
      <c r="Q218" s="96">
        <v>0</v>
      </c>
    </row>
    <row r="219" spans="1:17" s="5" customFormat="1" ht="12.75">
      <c r="A219" s="81">
        <v>4350</v>
      </c>
      <c r="B219" s="21" t="s">
        <v>53</v>
      </c>
      <c r="C219" s="42">
        <f t="shared" si="65"/>
        <v>0</v>
      </c>
      <c r="D219" s="42">
        <f t="shared" si="66"/>
        <v>0</v>
      </c>
      <c r="E219" s="36">
        <v>0</v>
      </c>
      <c r="F219" s="36">
        <v>0</v>
      </c>
      <c r="G219" s="36">
        <v>0</v>
      </c>
      <c r="H219" s="36">
        <v>0</v>
      </c>
      <c r="I219" s="42">
        <v>0</v>
      </c>
      <c r="J219" s="42">
        <v>0</v>
      </c>
      <c r="K219" s="42">
        <v>0</v>
      </c>
      <c r="L219" s="42">
        <f t="shared" si="60"/>
        <v>0</v>
      </c>
      <c r="M219" s="42">
        <v>0</v>
      </c>
      <c r="N219" s="42">
        <v>0</v>
      </c>
      <c r="O219" s="42">
        <v>0</v>
      </c>
      <c r="P219" s="42">
        <v>0</v>
      </c>
      <c r="Q219" s="92">
        <v>0</v>
      </c>
    </row>
    <row r="220" spans="1:17" s="5" customFormat="1" ht="33.75">
      <c r="A220" s="68">
        <v>4370</v>
      </c>
      <c r="B220" s="10" t="s">
        <v>54</v>
      </c>
      <c r="C220" s="36">
        <f t="shared" si="65"/>
        <v>0</v>
      </c>
      <c r="D220" s="36">
        <f t="shared" si="66"/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f t="shared" si="60"/>
        <v>0</v>
      </c>
      <c r="M220" s="36">
        <v>0</v>
      </c>
      <c r="N220" s="36">
        <v>0</v>
      </c>
      <c r="O220" s="36">
        <v>0</v>
      </c>
      <c r="P220" s="36">
        <v>0</v>
      </c>
      <c r="Q220" s="84">
        <v>0</v>
      </c>
    </row>
    <row r="221" spans="1:17" s="5" customFormat="1" ht="16.5" customHeight="1">
      <c r="A221" s="68">
        <v>4410</v>
      </c>
      <c r="B221" s="10" t="s">
        <v>55</v>
      </c>
      <c r="C221" s="36">
        <f t="shared" si="65"/>
        <v>0</v>
      </c>
      <c r="D221" s="36">
        <f t="shared" si="66"/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f t="shared" si="60"/>
        <v>0</v>
      </c>
      <c r="M221" s="36">
        <v>0</v>
      </c>
      <c r="N221" s="36">
        <v>0</v>
      </c>
      <c r="O221" s="36">
        <v>0</v>
      </c>
      <c r="P221" s="36">
        <v>0</v>
      </c>
      <c r="Q221" s="84">
        <v>0</v>
      </c>
    </row>
    <row r="222" spans="1:17" s="5" customFormat="1" ht="12.75">
      <c r="A222" s="68">
        <v>4440</v>
      </c>
      <c r="B222" s="10" t="s">
        <v>57</v>
      </c>
      <c r="C222" s="36">
        <f t="shared" si="65"/>
        <v>19185</v>
      </c>
      <c r="D222" s="36">
        <f t="shared" si="66"/>
        <v>19185</v>
      </c>
      <c r="E222" s="36">
        <v>0</v>
      </c>
      <c r="F222" s="36">
        <v>19185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f t="shared" si="60"/>
        <v>0</v>
      </c>
      <c r="M222" s="36">
        <v>0</v>
      </c>
      <c r="N222" s="36">
        <v>0</v>
      </c>
      <c r="O222" s="36">
        <v>0</v>
      </c>
      <c r="P222" s="36">
        <v>0</v>
      </c>
      <c r="Q222" s="84">
        <v>0</v>
      </c>
    </row>
    <row r="223" spans="1:17" s="5" customFormat="1" ht="22.5">
      <c r="A223" s="68">
        <v>4700</v>
      </c>
      <c r="B223" s="10" t="s">
        <v>58</v>
      </c>
      <c r="C223" s="36">
        <f t="shared" si="65"/>
        <v>0</v>
      </c>
      <c r="D223" s="36">
        <f t="shared" si="66"/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f t="shared" si="60"/>
        <v>0</v>
      </c>
      <c r="M223" s="36">
        <v>0</v>
      </c>
      <c r="N223" s="36">
        <v>0</v>
      </c>
      <c r="O223" s="36">
        <v>0</v>
      </c>
      <c r="P223" s="36">
        <v>0</v>
      </c>
      <c r="Q223" s="84">
        <v>0</v>
      </c>
    </row>
    <row r="224" spans="1:17" s="5" customFormat="1" ht="12.75">
      <c r="A224" s="68">
        <v>6050</v>
      </c>
      <c r="B224" s="13" t="s">
        <v>31</v>
      </c>
      <c r="C224" s="36">
        <f t="shared" si="65"/>
        <v>120000</v>
      </c>
      <c r="D224" s="36">
        <f t="shared" si="66"/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f t="shared" si="60"/>
        <v>120000</v>
      </c>
      <c r="M224" s="36">
        <v>120000</v>
      </c>
      <c r="N224" s="36">
        <v>0</v>
      </c>
      <c r="O224" s="36">
        <v>0</v>
      </c>
      <c r="P224" s="36">
        <v>0</v>
      </c>
      <c r="Q224" s="84">
        <v>0</v>
      </c>
    </row>
    <row r="225" spans="1:17" ht="16.5" customHeight="1">
      <c r="A225" s="83">
        <v>80110</v>
      </c>
      <c r="B225" s="11" t="s">
        <v>77</v>
      </c>
      <c r="C225" s="38">
        <f aca="true" t="shared" si="67" ref="C225:Q225">SUM(C226:C244)</f>
        <v>2473372</v>
      </c>
      <c r="D225" s="38">
        <f t="shared" si="67"/>
        <v>2446372</v>
      </c>
      <c r="E225" s="38">
        <f t="shared" si="67"/>
        <v>1976840</v>
      </c>
      <c r="F225" s="38">
        <f t="shared" si="67"/>
        <v>328172</v>
      </c>
      <c r="G225" s="38">
        <f t="shared" si="67"/>
        <v>0</v>
      </c>
      <c r="H225" s="38">
        <f t="shared" si="67"/>
        <v>141360</v>
      </c>
      <c r="I225" s="38">
        <f t="shared" si="67"/>
        <v>0</v>
      </c>
      <c r="J225" s="38">
        <f t="shared" si="67"/>
        <v>0</v>
      </c>
      <c r="K225" s="38">
        <f t="shared" si="67"/>
        <v>0</v>
      </c>
      <c r="L225" s="38">
        <f t="shared" si="67"/>
        <v>27000</v>
      </c>
      <c r="M225" s="38">
        <f t="shared" si="67"/>
        <v>27000</v>
      </c>
      <c r="N225" s="38">
        <f t="shared" si="67"/>
        <v>0</v>
      </c>
      <c r="O225" s="38">
        <f t="shared" si="67"/>
        <v>0</v>
      </c>
      <c r="P225" s="38">
        <f t="shared" si="67"/>
        <v>0</v>
      </c>
      <c r="Q225" s="75">
        <f t="shared" si="67"/>
        <v>0</v>
      </c>
    </row>
    <row r="226" spans="1:17" s="5" customFormat="1" ht="12.75">
      <c r="A226" s="68">
        <v>3020</v>
      </c>
      <c r="B226" s="10" t="s">
        <v>51</v>
      </c>
      <c r="C226" s="36">
        <f aca="true" t="shared" si="68" ref="C226:C243">D226+L226</f>
        <v>141360</v>
      </c>
      <c r="D226" s="36">
        <f aca="true" t="shared" si="69" ref="D226:D242">SUM(E226:K226)</f>
        <v>141360</v>
      </c>
      <c r="E226" s="36">
        <v>0</v>
      </c>
      <c r="F226" s="36">
        <v>0</v>
      </c>
      <c r="G226" s="36">
        <v>0</v>
      </c>
      <c r="H226" s="36">
        <v>141360</v>
      </c>
      <c r="I226" s="36">
        <v>0</v>
      </c>
      <c r="J226" s="36">
        <v>0</v>
      </c>
      <c r="K226" s="36">
        <v>0</v>
      </c>
      <c r="L226" s="36">
        <f t="shared" si="60"/>
        <v>0</v>
      </c>
      <c r="M226" s="36">
        <v>0</v>
      </c>
      <c r="N226" s="36">
        <v>0</v>
      </c>
      <c r="O226" s="36">
        <v>0</v>
      </c>
      <c r="P226" s="36">
        <v>0</v>
      </c>
      <c r="Q226" s="84">
        <v>0</v>
      </c>
    </row>
    <row r="227" spans="1:17" s="5" customFormat="1" ht="12.75">
      <c r="A227" s="81">
        <v>4010</v>
      </c>
      <c r="B227" s="21" t="s">
        <v>43</v>
      </c>
      <c r="C227" s="42">
        <f t="shared" si="68"/>
        <v>1508370</v>
      </c>
      <c r="D227" s="42">
        <f t="shared" si="69"/>
        <v>1508370</v>
      </c>
      <c r="E227" s="42">
        <v>1508370</v>
      </c>
      <c r="F227" s="36">
        <v>0</v>
      </c>
      <c r="G227" s="36">
        <v>0</v>
      </c>
      <c r="H227" s="36">
        <v>0</v>
      </c>
      <c r="I227" s="42">
        <v>0</v>
      </c>
      <c r="J227" s="42">
        <v>0</v>
      </c>
      <c r="K227" s="42">
        <v>0</v>
      </c>
      <c r="L227" s="42">
        <f t="shared" si="60"/>
        <v>0</v>
      </c>
      <c r="M227" s="42">
        <v>0</v>
      </c>
      <c r="N227" s="42">
        <v>0</v>
      </c>
      <c r="O227" s="42">
        <v>0</v>
      </c>
      <c r="P227" s="42">
        <v>0</v>
      </c>
      <c r="Q227" s="92">
        <v>0</v>
      </c>
    </row>
    <row r="228" spans="1:17" s="5" customFormat="1" ht="12.75">
      <c r="A228" s="68">
        <v>4040</v>
      </c>
      <c r="B228" s="10" t="s">
        <v>44</v>
      </c>
      <c r="C228" s="36">
        <f t="shared" si="68"/>
        <v>129760</v>
      </c>
      <c r="D228" s="36">
        <f t="shared" si="69"/>
        <v>129760</v>
      </c>
      <c r="E228" s="36">
        <v>129760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f t="shared" si="60"/>
        <v>0</v>
      </c>
      <c r="M228" s="36">
        <v>0</v>
      </c>
      <c r="N228" s="36">
        <v>0</v>
      </c>
      <c r="O228" s="36">
        <v>0</v>
      </c>
      <c r="P228" s="36">
        <v>0</v>
      </c>
      <c r="Q228" s="84">
        <v>0</v>
      </c>
    </row>
    <row r="229" spans="1:17" s="5" customFormat="1" ht="12.75">
      <c r="A229" s="68">
        <v>4110</v>
      </c>
      <c r="B229" s="10" t="s">
        <v>45</v>
      </c>
      <c r="C229" s="36">
        <f t="shared" si="68"/>
        <v>296490</v>
      </c>
      <c r="D229" s="36">
        <f t="shared" si="69"/>
        <v>296490</v>
      </c>
      <c r="E229" s="36">
        <v>296490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f t="shared" si="60"/>
        <v>0</v>
      </c>
      <c r="M229" s="36">
        <v>0</v>
      </c>
      <c r="N229" s="36">
        <v>0</v>
      </c>
      <c r="O229" s="36">
        <v>0</v>
      </c>
      <c r="P229" s="36">
        <v>0</v>
      </c>
      <c r="Q229" s="84">
        <v>0</v>
      </c>
    </row>
    <row r="230" spans="1:17" s="5" customFormat="1" ht="16.5" customHeight="1">
      <c r="A230" s="68">
        <v>4120</v>
      </c>
      <c r="B230" s="10" t="s">
        <v>46</v>
      </c>
      <c r="C230" s="36">
        <f t="shared" si="68"/>
        <v>42220</v>
      </c>
      <c r="D230" s="36">
        <f t="shared" si="69"/>
        <v>42220</v>
      </c>
      <c r="E230" s="36">
        <v>42220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f t="shared" si="60"/>
        <v>0</v>
      </c>
      <c r="M230" s="36">
        <v>0</v>
      </c>
      <c r="N230" s="36">
        <v>0</v>
      </c>
      <c r="O230" s="36">
        <v>0</v>
      </c>
      <c r="P230" s="36">
        <v>0</v>
      </c>
      <c r="Q230" s="84">
        <v>0</v>
      </c>
    </row>
    <row r="231" spans="1:17" s="5" customFormat="1" ht="16.5" customHeight="1">
      <c r="A231" s="68">
        <v>4170</v>
      </c>
      <c r="B231" s="10" t="s">
        <v>27</v>
      </c>
      <c r="C231" s="36">
        <f t="shared" si="68"/>
        <v>0</v>
      </c>
      <c r="D231" s="36">
        <f t="shared" si="69"/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f t="shared" si="60"/>
        <v>0</v>
      </c>
      <c r="M231" s="36">
        <v>0</v>
      </c>
      <c r="N231" s="36">
        <v>0</v>
      </c>
      <c r="O231" s="36">
        <v>0</v>
      </c>
      <c r="P231" s="36">
        <v>0</v>
      </c>
      <c r="Q231" s="84">
        <v>0</v>
      </c>
    </row>
    <row r="232" spans="1:17" s="5" customFormat="1" ht="16.5" customHeight="1">
      <c r="A232" s="68">
        <v>4210</v>
      </c>
      <c r="B232" s="10" t="s">
        <v>22</v>
      </c>
      <c r="C232" s="36">
        <f t="shared" si="68"/>
        <v>117200</v>
      </c>
      <c r="D232" s="36">
        <f t="shared" si="69"/>
        <v>117200</v>
      </c>
      <c r="E232" s="36">
        <v>0</v>
      </c>
      <c r="F232" s="97">
        <v>117200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f t="shared" si="60"/>
        <v>0</v>
      </c>
      <c r="M232" s="36">
        <v>0</v>
      </c>
      <c r="N232" s="36">
        <v>0</v>
      </c>
      <c r="O232" s="36">
        <v>0</v>
      </c>
      <c r="P232" s="36">
        <v>0</v>
      </c>
      <c r="Q232" s="84">
        <v>0</v>
      </c>
    </row>
    <row r="233" spans="1:17" s="5" customFormat="1" ht="12.75">
      <c r="A233" s="68">
        <v>4240</v>
      </c>
      <c r="B233" s="13" t="s">
        <v>74</v>
      </c>
      <c r="C233" s="36">
        <f t="shared" si="68"/>
        <v>4700</v>
      </c>
      <c r="D233" s="36">
        <f t="shared" si="69"/>
        <v>4700</v>
      </c>
      <c r="E233" s="36">
        <v>0</v>
      </c>
      <c r="F233" s="97">
        <v>4700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f t="shared" si="60"/>
        <v>0</v>
      </c>
      <c r="M233" s="36">
        <v>0</v>
      </c>
      <c r="N233" s="36">
        <v>0</v>
      </c>
      <c r="O233" s="36">
        <v>0</v>
      </c>
      <c r="P233" s="36">
        <v>0</v>
      </c>
      <c r="Q233" s="84">
        <v>0</v>
      </c>
    </row>
    <row r="234" spans="1:17" s="5" customFormat="1" ht="16.5" customHeight="1">
      <c r="A234" s="68">
        <v>4260</v>
      </c>
      <c r="B234" s="10" t="s">
        <v>35</v>
      </c>
      <c r="C234" s="36">
        <f t="shared" si="68"/>
        <v>47700</v>
      </c>
      <c r="D234" s="36">
        <f t="shared" si="69"/>
        <v>47700</v>
      </c>
      <c r="E234" s="36">
        <v>0</v>
      </c>
      <c r="F234" s="36">
        <v>47700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f t="shared" si="60"/>
        <v>0</v>
      </c>
      <c r="M234" s="36">
        <v>0</v>
      </c>
      <c r="N234" s="36">
        <v>0</v>
      </c>
      <c r="O234" s="36">
        <v>0</v>
      </c>
      <c r="P234" s="36">
        <v>0</v>
      </c>
      <c r="Q234" s="84">
        <v>0</v>
      </c>
    </row>
    <row r="235" spans="1:17" s="5" customFormat="1" ht="16.5" customHeight="1">
      <c r="A235" s="68">
        <v>4270</v>
      </c>
      <c r="B235" s="10" t="s">
        <v>28</v>
      </c>
      <c r="C235" s="36">
        <f t="shared" si="68"/>
        <v>10000</v>
      </c>
      <c r="D235" s="36">
        <f t="shared" si="69"/>
        <v>10000</v>
      </c>
      <c r="E235" s="36">
        <v>0</v>
      </c>
      <c r="F235" s="97">
        <v>10000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f t="shared" si="60"/>
        <v>0</v>
      </c>
      <c r="M235" s="36">
        <v>0</v>
      </c>
      <c r="N235" s="36">
        <v>0</v>
      </c>
      <c r="O235" s="36">
        <v>0</v>
      </c>
      <c r="P235" s="36">
        <v>0</v>
      </c>
      <c r="Q235" s="84">
        <v>0</v>
      </c>
    </row>
    <row r="236" spans="1:17" s="5" customFormat="1" ht="16.5" customHeight="1">
      <c r="A236" s="68">
        <v>4280</v>
      </c>
      <c r="B236" s="13" t="s">
        <v>52</v>
      </c>
      <c r="C236" s="36">
        <f t="shared" si="68"/>
        <v>2800</v>
      </c>
      <c r="D236" s="36">
        <f t="shared" si="69"/>
        <v>2800</v>
      </c>
      <c r="E236" s="36">
        <v>0</v>
      </c>
      <c r="F236" s="36">
        <v>2800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f t="shared" si="60"/>
        <v>0</v>
      </c>
      <c r="M236" s="36">
        <v>0</v>
      </c>
      <c r="N236" s="36">
        <v>0</v>
      </c>
      <c r="O236" s="36">
        <v>0</v>
      </c>
      <c r="P236" s="36">
        <v>0</v>
      </c>
      <c r="Q236" s="84">
        <v>0</v>
      </c>
    </row>
    <row r="237" spans="1:17" s="5" customFormat="1" ht="16.5" customHeight="1">
      <c r="A237" s="68">
        <v>4300</v>
      </c>
      <c r="B237" s="10" t="s">
        <v>25</v>
      </c>
      <c r="C237" s="36">
        <f t="shared" si="68"/>
        <v>40000</v>
      </c>
      <c r="D237" s="36">
        <f t="shared" si="69"/>
        <v>40000</v>
      </c>
      <c r="E237" s="36">
        <v>0</v>
      </c>
      <c r="F237" s="36">
        <v>40000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f t="shared" si="60"/>
        <v>0</v>
      </c>
      <c r="M237" s="36">
        <v>0</v>
      </c>
      <c r="N237" s="36">
        <v>0</v>
      </c>
      <c r="O237" s="36">
        <v>0</v>
      </c>
      <c r="P237" s="36">
        <v>0</v>
      </c>
      <c r="Q237" s="84">
        <v>0</v>
      </c>
    </row>
    <row r="238" spans="1:17" s="5" customFormat="1" ht="12.75">
      <c r="A238" s="68">
        <v>4350</v>
      </c>
      <c r="B238" s="10" t="s">
        <v>53</v>
      </c>
      <c r="C238" s="36">
        <f t="shared" si="68"/>
        <v>3000</v>
      </c>
      <c r="D238" s="36">
        <f t="shared" si="69"/>
        <v>3000</v>
      </c>
      <c r="E238" s="36">
        <v>0</v>
      </c>
      <c r="F238" s="36">
        <v>3000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f t="shared" si="60"/>
        <v>0</v>
      </c>
      <c r="M238" s="36">
        <v>0</v>
      </c>
      <c r="N238" s="36">
        <v>0</v>
      </c>
      <c r="O238" s="36">
        <v>0</v>
      </c>
      <c r="P238" s="36">
        <v>0</v>
      </c>
      <c r="Q238" s="84">
        <v>0</v>
      </c>
    </row>
    <row r="239" spans="1:17" s="5" customFormat="1" ht="33.75">
      <c r="A239" s="68">
        <v>4370</v>
      </c>
      <c r="B239" s="10" t="s">
        <v>54</v>
      </c>
      <c r="C239" s="36">
        <f t="shared" si="68"/>
        <v>4500</v>
      </c>
      <c r="D239" s="36">
        <f t="shared" si="69"/>
        <v>4500</v>
      </c>
      <c r="E239" s="36">
        <v>0</v>
      </c>
      <c r="F239" s="36">
        <v>4500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f t="shared" si="60"/>
        <v>0</v>
      </c>
      <c r="M239" s="36">
        <v>0</v>
      </c>
      <c r="N239" s="36">
        <v>0</v>
      </c>
      <c r="O239" s="36">
        <v>0</v>
      </c>
      <c r="P239" s="36">
        <v>0</v>
      </c>
      <c r="Q239" s="84">
        <v>0</v>
      </c>
    </row>
    <row r="240" spans="1:17" s="5" customFormat="1" ht="16.5" customHeight="1">
      <c r="A240" s="68">
        <v>4410</v>
      </c>
      <c r="B240" s="10" t="s">
        <v>55</v>
      </c>
      <c r="C240" s="36">
        <f t="shared" si="68"/>
        <v>5500</v>
      </c>
      <c r="D240" s="36">
        <f t="shared" si="69"/>
        <v>5500</v>
      </c>
      <c r="E240" s="36">
        <v>0</v>
      </c>
      <c r="F240" s="97">
        <v>5500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f t="shared" si="60"/>
        <v>0</v>
      </c>
      <c r="M240" s="36">
        <v>0</v>
      </c>
      <c r="N240" s="36">
        <v>0</v>
      </c>
      <c r="O240" s="36">
        <v>0</v>
      </c>
      <c r="P240" s="36">
        <v>0</v>
      </c>
      <c r="Q240" s="84">
        <v>0</v>
      </c>
    </row>
    <row r="241" spans="1:17" s="5" customFormat="1" ht="12.75">
      <c r="A241" s="68">
        <v>4440</v>
      </c>
      <c r="B241" s="10" t="s">
        <v>57</v>
      </c>
      <c r="C241" s="36">
        <f t="shared" si="68"/>
        <v>92272</v>
      </c>
      <c r="D241" s="36">
        <f t="shared" si="69"/>
        <v>92272</v>
      </c>
      <c r="E241" s="36">
        <v>0</v>
      </c>
      <c r="F241" s="36">
        <v>92272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f t="shared" si="60"/>
        <v>0</v>
      </c>
      <c r="M241" s="36">
        <v>0</v>
      </c>
      <c r="N241" s="36">
        <v>0</v>
      </c>
      <c r="O241" s="36">
        <v>0</v>
      </c>
      <c r="P241" s="36">
        <v>0</v>
      </c>
      <c r="Q241" s="84">
        <v>0</v>
      </c>
    </row>
    <row r="242" spans="1:17" s="5" customFormat="1" ht="22.5">
      <c r="A242" s="68">
        <v>4700</v>
      </c>
      <c r="B242" s="10" t="s">
        <v>58</v>
      </c>
      <c r="C242" s="36">
        <f t="shared" si="68"/>
        <v>500</v>
      </c>
      <c r="D242" s="36">
        <f t="shared" si="69"/>
        <v>500</v>
      </c>
      <c r="E242" s="36">
        <v>0</v>
      </c>
      <c r="F242" s="97">
        <v>500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f aca="true" t="shared" si="70" ref="L242:L273">P242+O242+M242+Q242</f>
        <v>0</v>
      </c>
      <c r="M242" s="36">
        <v>0</v>
      </c>
      <c r="N242" s="36">
        <v>0</v>
      </c>
      <c r="O242" s="36">
        <v>0</v>
      </c>
      <c r="P242" s="36">
        <v>0</v>
      </c>
      <c r="Q242" s="84">
        <v>0</v>
      </c>
    </row>
    <row r="243" spans="1:17" s="5" customFormat="1" ht="12.75">
      <c r="A243" s="86">
        <v>6050</v>
      </c>
      <c r="B243" s="20" t="s">
        <v>31</v>
      </c>
      <c r="C243" s="44">
        <f t="shared" si="68"/>
        <v>12000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f t="shared" si="70"/>
        <v>12000</v>
      </c>
      <c r="M243" s="44">
        <v>12000</v>
      </c>
      <c r="N243" s="44">
        <v>0</v>
      </c>
      <c r="O243" s="44">
        <v>0</v>
      </c>
      <c r="P243" s="44">
        <v>0</v>
      </c>
      <c r="Q243" s="96">
        <v>0</v>
      </c>
    </row>
    <row r="244" spans="1:17" s="5" customFormat="1" ht="22.5">
      <c r="A244" s="81">
        <v>6060</v>
      </c>
      <c r="B244" s="21" t="s">
        <v>37</v>
      </c>
      <c r="C244" s="42">
        <f>D244+L244</f>
        <v>15000</v>
      </c>
      <c r="D244" s="42">
        <f>SUM(E244:K244)</f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f t="shared" si="70"/>
        <v>15000</v>
      </c>
      <c r="M244" s="42">
        <v>15000</v>
      </c>
      <c r="N244" s="42">
        <v>0</v>
      </c>
      <c r="O244" s="42">
        <v>0</v>
      </c>
      <c r="P244" s="42">
        <v>0</v>
      </c>
      <c r="Q244" s="92">
        <v>0</v>
      </c>
    </row>
    <row r="245" spans="1:17" ht="16.5" customHeight="1">
      <c r="A245" s="83">
        <v>80113</v>
      </c>
      <c r="B245" s="11" t="s">
        <v>78</v>
      </c>
      <c r="C245" s="38">
        <f aca="true" t="shared" si="71" ref="C245:Q245">SUM(C246:C256)</f>
        <v>377985</v>
      </c>
      <c r="D245" s="38">
        <f t="shared" si="71"/>
        <v>377985</v>
      </c>
      <c r="E245" s="38">
        <f t="shared" si="71"/>
        <v>49566</v>
      </c>
      <c r="F245" s="38">
        <f t="shared" si="71"/>
        <v>328219</v>
      </c>
      <c r="G245" s="38">
        <f t="shared" si="71"/>
        <v>0</v>
      </c>
      <c r="H245" s="38">
        <f t="shared" si="71"/>
        <v>200</v>
      </c>
      <c r="I245" s="38">
        <f t="shared" si="71"/>
        <v>0</v>
      </c>
      <c r="J245" s="38">
        <f t="shared" si="71"/>
        <v>0</v>
      </c>
      <c r="K245" s="38">
        <f t="shared" si="71"/>
        <v>0</v>
      </c>
      <c r="L245" s="38">
        <f t="shared" si="71"/>
        <v>0</v>
      </c>
      <c r="M245" s="38">
        <f t="shared" si="71"/>
        <v>0</v>
      </c>
      <c r="N245" s="38">
        <f t="shared" si="71"/>
        <v>0</v>
      </c>
      <c r="O245" s="38">
        <f t="shared" si="71"/>
        <v>0</v>
      </c>
      <c r="P245" s="38">
        <f t="shared" si="71"/>
        <v>0</v>
      </c>
      <c r="Q245" s="75">
        <f t="shared" si="71"/>
        <v>0</v>
      </c>
    </row>
    <row r="246" spans="1:17" s="5" customFormat="1" ht="16.5" customHeight="1">
      <c r="A246" s="68">
        <v>3020</v>
      </c>
      <c r="B246" s="21" t="s">
        <v>51</v>
      </c>
      <c r="C246" s="36">
        <f>D246+L246</f>
        <v>200</v>
      </c>
      <c r="D246" s="36">
        <f>SUM(E246:K246)</f>
        <v>200</v>
      </c>
      <c r="E246" s="36">
        <v>0</v>
      </c>
      <c r="F246" s="36">
        <v>0</v>
      </c>
      <c r="G246" s="36">
        <v>0</v>
      </c>
      <c r="H246" s="36">
        <v>200</v>
      </c>
      <c r="I246" s="36">
        <v>0</v>
      </c>
      <c r="J246" s="36">
        <v>0</v>
      </c>
      <c r="K246" s="36">
        <v>0</v>
      </c>
      <c r="L246" s="36">
        <f t="shared" si="70"/>
        <v>0</v>
      </c>
      <c r="M246" s="36">
        <v>0</v>
      </c>
      <c r="N246" s="36">
        <v>0</v>
      </c>
      <c r="O246" s="36">
        <v>0</v>
      </c>
      <c r="P246" s="36">
        <v>0</v>
      </c>
      <c r="Q246" s="84">
        <v>0</v>
      </c>
    </row>
    <row r="247" spans="1:17" s="5" customFormat="1" ht="16.5" customHeight="1">
      <c r="A247" s="68">
        <v>4010</v>
      </c>
      <c r="B247" s="10" t="s">
        <v>43</v>
      </c>
      <c r="C247" s="36">
        <f aca="true" t="shared" si="72" ref="C247:C256">D247+L247</f>
        <v>27890</v>
      </c>
      <c r="D247" s="36">
        <f aca="true" t="shared" si="73" ref="D247:D256">SUM(E247:K247)</f>
        <v>27890</v>
      </c>
      <c r="E247" s="36">
        <v>27890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84">
        <v>0</v>
      </c>
    </row>
    <row r="248" spans="1:17" s="5" customFormat="1" ht="16.5" customHeight="1">
      <c r="A248" s="68">
        <v>4040</v>
      </c>
      <c r="B248" s="10" t="s">
        <v>44</v>
      </c>
      <c r="C248" s="36">
        <f t="shared" si="72"/>
        <v>2066</v>
      </c>
      <c r="D248" s="36">
        <f t="shared" si="73"/>
        <v>2066</v>
      </c>
      <c r="E248" s="36">
        <v>2066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84">
        <v>0</v>
      </c>
    </row>
    <row r="249" spans="1:17" s="5" customFormat="1" ht="16.5" customHeight="1">
      <c r="A249" s="68">
        <v>4110</v>
      </c>
      <c r="B249" s="10" t="s">
        <v>45</v>
      </c>
      <c r="C249" s="36">
        <f t="shared" si="72"/>
        <v>6910</v>
      </c>
      <c r="D249" s="36">
        <f t="shared" si="73"/>
        <v>6910</v>
      </c>
      <c r="E249" s="36">
        <v>6910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84">
        <v>0</v>
      </c>
    </row>
    <row r="250" spans="1:17" s="5" customFormat="1" ht="16.5" customHeight="1">
      <c r="A250" s="68">
        <v>4120</v>
      </c>
      <c r="B250" s="10" t="s">
        <v>46</v>
      </c>
      <c r="C250" s="36">
        <f t="shared" si="72"/>
        <v>700</v>
      </c>
      <c r="D250" s="36">
        <f t="shared" si="73"/>
        <v>700</v>
      </c>
      <c r="E250" s="36">
        <v>700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84">
        <v>0</v>
      </c>
    </row>
    <row r="251" spans="1:17" s="5" customFormat="1" ht="16.5" customHeight="1">
      <c r="A251" s="68">
        <v>4170</v>
      </c>
      <c r="B251" s="10" t="s">
        <v>27</v>
      </c>
      <c r="C251" s="36">
        <f t="shared" si="72"/>
        <v>12000</v>
      </c>
      <c r="D251" s="36">
        <f t="shared" si="73"/>
        <v>12000</v>
      </c>
      <c r="E251" s="36">
        <v>12000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84">
        <v>0</v>
      </c>
    </row>
    <row r="252" spans="1:17" s="5" customFormat="1" ht="16.5" customHeight="1">
      <c r="A252" s="68">
        <v>4210</v>
      </c>
      <c r="B252" s="10" t="s">
        <v>22</v>
      </c>
      <c r="C252" s="36">
        <f t="shared" si="72"/>
        <v>40000</v>
      </c>
      <c r="D252" s="36">
        <f t="shared" si="73"/>
        <v>40000</v>
      </c>
      <c r="E252" s="36">
        <v>0</v>
      </c>
      <c r="F252" s="36">
        <v>40000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84">
        <v>0</v>
      </c>
    </row>
    <row r="253" spans="1:17" s="5" customFormat="1" ht="16.5" customHeight="1">
      <c r="A253" s="68">
        <v>4300</v>
      </c>
      <c r="B253" s="10" t="s">
        <v>25</v>
      </c>
      <c r="C253" s="36">
        <f t="shared" si="72"/>
        <v>271400</v>
      </c>
      <c r="D253" s="36">
        <f t="shared" si="73"/>
        <v>271400</v>
      </c>
      <c r="E253" s="36">
        <v>0</v>
      </c>
      <c r="F253" s="36">
        <v>271400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84">
        <v>0</v>
      </c>
    </row>
    <row r="254" spans="1:17" s="5" customFormat="1" ht="16.5" customHeight="1">
      <c r="A254" s="68">
        <v>4430</v>
      </c>
      <c r="B254" s="10" t="s">
        <v>23</v>
      </c>
      <c r="C254" s="36">
        <f t="shared" si="72"/>
        <v>12000</v>
      </c>
      <c r="D254" s="36">
        <f t="shared" si="73"/>
        <v>12000</v>
      </c>
      <c r="E254" s="36">
        <v>0</v>
      </c>
      <c r="F254" s="36">
        <v>12000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84">
        <v>0</v>
      </c>
    </row>
    <row r="255" spans="1:17" s="5" customFormat="1" ht="16.5" customHeight="1">
      <c r="A255" s="68">
        <v>4440</v>
      </c>
      <c r="B255" s="10" t="s">
        <v>57</v>
      </c>
      <c r="C255" s="36">
        <f t="shared" si="72"/>
        <v>1150</v>
      </c>
      <c r="D255" s="36">
        <f t="shared" si="73"/>
        <v>1150</v>
      </c>
      <c r="E255" s="36">
        <v>0</v>
      </c>
      <c r="F255" s="36">
        <v>1150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84">
        <v>0</v>
      </c>
    </row>
    <row r="256" spans="1:17" s="5" customFormat="1" ht="16.5" customHeight="1">
      <c r="A256" s="68">
        <v>4500</v>
      </c>
      <c r="B256" s="10" t="s">
        <v>129</v>
      </c>
      <c r="C256" s="36">
        <f t="shared" si="72"/>
        <v>3669</v>
      </c>
      <c r="D256" s="36">
        <f t="shared" si="73"/>
        <v>3669</v>
      </c>
      <c r="E256" s="36">
        <v>0</v>
      </c>
      <c r="F256" s="36">
        <v>3669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84">
        <v>0</v>
      </c>
    </row>
    <row r="257" spans="1:17" ht="25.5" customHeight="1">
      <c r="A257" s="83">
        <v>80114</v>
      </c>
      <c r="B257" s="14" t="s">
        <v>79</v>
      </c>
      <c r="C257" s="38">
        <f aca="true" t="shared" si="74" ref="C257:K257">SUM(C258:C271)</f>
        <v>231686</v>
      </c>
      <c r="D257" s="38">
        <f t="shared" si="74"/>
        <v>231686</v>
      </c>
      <c r="E257" s="38">
        <f t="shared" si="74"/>
        <v>214080</v>
      </c>
      <c r="F257" s="38">
        <f t="shared" si="74"/>
        <v>17606</v>
      </c>
      <c r="G257" s="38">
        <f t="shared" si="74"/>
        <v>0</v>
      </c>
      <c r="H257" s="38">
        <f t="shared" si="74"/>
        <v>0</v>
      </c>
      <c r="I257" s="38">
        <f t="shared" si="74"/>
        <v>0</v>
      </c>
      <c r="J257" s="38">
        <f t="shared" si="74"/>
        <v>0</v>
      </c>
      <c r="K257" s="38">
        <f t="shared" si="74"/>
        <v>0</v>
      </c>
      <c r="L257" s="38">
        <f t="shared" si="70"/>
        <v>0</v>
      </c>
      <c r="M257" s="38">
        <f>SUM(M258:M271)</f>
        <v>0</v>
      </c>
      <c r="N257" s="38">
        <f>SUM(N258:N271)</f>
        <v>0</v>
      </c>
      <c r="O257" s="38">
        <f>SUM(O258:O271)</f>
        <v>0</v>
      </c>
      <c r="P257" s="38">
        <f>SUM(P258:P271)</f>
        <v>0</v>
      </c>
      <c r="Q257" s="75">
        <f>SUM(Q258:Q271)</f>
        <v>0</v>
      </c>
    </row>
    <row r="258" spans="1:17" s="5" customFormat="1" ht="12.75">
      <c r="A258" s="86">
        <v>4010</v>
      </c>
      <c r="B258" s="22" t="s">
        <v>43</v>
      </c>
      <c r="C258" s="44">
        <f aca="true" t="shared" si="75" ref="C258:C271">D258+L258</f>
        <v>172800</v>
      </c>
      <c r="D258" s="44">
        <f aca="true" t="shared" si="76" ref="D258:D271">SUM(E258:K258)</f>
        <v>172800</v>
      </c>
      <c r="E258" s="44">
        <v>172800</v>
      </c>
      <c r="F258" s="36">
        <v>0</v>
      </c>
      <c r="G258" s="36">
        <v>0</v>
      </c>
      <c r="H258" s="36">
        <v>0</v>
      </c>
      <c r="I258" s="44">
        <v>0</v>
      </c>
      <c r="J258" s="44">
        <v>0</v>
      </c>
      <c r="K258" s="44">
        <v>0</v>
      </c>
      <c r="L258" s="44">
        <f t="shared" si="70"/>
        <v>0</v>
      </c>
      <c r="M258" s="44">
        <v>0</v>
      </c>
      <c r="N258" s="44">
        <v>0</v>
      </c>
      <c r="O258" s="44">
        <v>0</v>
      </c>
      <c r="P258" s="44">
        <v>0</v>
      </c>
      <c r="Q258" s="96">
        <v>0</v>
      </c>
    </row>
    <row r="259" spans="1:17" s="5" customFormat="1" ht="12.75">
      <c r="A259" s="81">
        <v>4040</v>
      </c>
      <c r="B259" s="21" t="s">
        <v>44</v>
      </c>
      <c r="C259" s="42">
        <f t="shared" si="75"/>
        <v>4630</v>
      </c>
      <c r="D259" s="42">
        <f t="shared" si="76"/>
        <v>4630</v>
      </c>
      <c r="E259" s="42">
        <v>4630</v>
      </c>
      <c r="F259" s="36">
        <v>0</v>
      </c>
      <c r="G259" s="36">
        <v>0</v>
      </c>
      <c r="H259" s="36">
        <v>0</v>
      </c>
      <c r="I259" s="42">
        <v>0</v>
      </c>
      <c r="J259" s="42">
        <v>0</v>
      </c>
      <c r="K259" s="42">
        <v>0</v>
      </c>
      <c r="L259" s="42">
        <f t="shared" si="70"/>
        <v>0</v>
      </c>
      <c r="M259" s="42">
        <v>0</v>
      </c>
      <c r="N259" s="42">
        <v>0</v>
      </c>
      <c r="O259" s="42">
        <v>0</v>
      </c>
      <c r="P259" s="42">
        <v>0</v>
      </c>
      <c r="Q259" s="92">
        <v>0</v>
      </c>
    </row>
    <row r="260" spans="1:17" s="5" customFormat="1" ht="12.75">
      <c r="A260" s="68">
        <v>4110</v>
      </c>
      <c r="B260" s="10" t="s">
        <v>45</v>
      </c>
      <c r="C260" s="36">
        <f t="shared" si="75"/>
        <v>32300</v>
      </c>
      <c r="D260" s="36">
        <f t="shared" si="76"/>
        <v>32300</v>
      </c>
      <c r="E260" s="36">
        <v>32300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f t="shared" si="70"/>
        <v>0</v>
      </c>
      <c r="M260" s="36">
        <v>0</v>
      </c>
      <c r="N260" s="36">
        <v>0</v>
      </c>
      <c r="O260" s="36">
        <v>0</v>
      </c>
      <c r="P260" s="36">
        <v>0</v>
      </c>
      <c r="Q260" s="84">
        <v>0</v>
      </c>
    </row>
    <row r="261" spans="1:17" s="5" customFormat="1" ht="16.5" customHeight="1">
      <c r="A261" s="68">
        <v>4120</v>
      </c>
      <c r="B261" s="10" t="s">
        <v>46</v>
      </c>
      <c r="C261" s="36">
        <f t="shared" si="75"/>
        <v>4350</v>
      </c>
      <c r="D261" s="36">
        <f t="shared" si="76"/>
        <v>4350</v>
      </c>
      <c r="E261" s="36">
        <v>4350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f t="shared" si="70"/>
        <v>0</v>
      </c>
      <c r="M261" s="36">
        <v>0</v>
      </c>
      <c r="N261" s="36">
        <v>0</v>
      </c>
      <c r="O261" s="36">
        <v>0</v>
      </c>
      <c r="P261" s="36">
        <v>0</v>
      </c>
      <c r="Q261" s="84">
        <v>0</v>
      </c>
    </row>
    <row r="262" spans="1:17" s="5" customFormat="1" ht="16.5" customHeight="1">
      <c r="A262" s="68">
        <v>4170</v>
      </c>
      <c r="B262" s="10" t="s">
        <v>27</v>
      </c>
      <c r="C262" s="36">
        <f t="shared" si="75"/>
        <v>0</v>
      </c>
      <c r="D262" s="36">
        <f t="shared" si="76"/>
        <v>0</v>
      </c>
      <c r="E262" s="97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f t="shared" si="70"/>
        <v>0</v>
      </c>
      <c r="M262" s="36">
        <v>0</v>
      </c>
      <c r="N262" s="36">
        <v>0</v>
      </c>
      <c r="O262" s="36">
        <v>0</v>
      </c>
      <c r="P262" s="36">
        <v>0</v>
      </c>
      <c r="Q262" s="84">
        <v>0</v>
      </c>
    </row>
    <row r="263" spans="1:17" s="5" customFormat="1" ht="16.5" customHeight="1">
      <c r="A263" s="68">
        <v>4210</v>
      </c>
      <c r="B263" s="10" t="s">
        <v>22</v>
      </c>
      <c r="C263" s="36">
        <f t="shared" si="75"/>
        <v>5626</v>
      </c>
      <c r="D263" s="36">
        <f t="shared" si="76"/>
        <v>5626</v>
      </c>
      <c r="E263" s="36">
        <v>0</v>
      </c>
      <c r="F263" s="97">
        <v>5626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f t="shared" si="70"/>
        <v>0</v>
      </c>
      <c r="M263" s="36">
        <v>0</v>
      </c>
      <c r="N263" s="36">
        <v>0</v>
      </c>
      <c r="O263" s="36">
        <v>0</v>
      </c>
      <c r="P263" s="36">
        <v>0</v>
      </c>
      <c r="Q263" s="84">
        <v>0</v>
      </c>
    </row>
    <row r="264" spans="1:17" s="5" customFormat="1" ht="16.5" customHeight="1">
      <c r="A264" s="68">
        <v>4270</v>
      </c>
      <c r="B264" s="10" t="s">
        <v>28</v>
      </c>
      <c r="C264" s="36">
        <f t="shared" si="75"/>
        <v>500</v>
      </c>
      <c r="D264" s="36">
        <f t="shared" si="76"/>
        <v>500</v>
      </c>
      <c r="E264" s="36">
        <v>0</v>
      </c>
      <c r="F264" s="97">
        <v>500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f t="shared" si="70"/>
        <v>0</v>
      </c>
      <c r="M264" s="36">
        <v>0</v>
      </c>
      <c r="N264" s="36">
        <v>0</v>
      </c>
      <c r="O264" s="36">
        <v>0</v>
      </c>
      <c r="P264" s="36">
        <v>0</v>
      </c>
      <c r="Q264" s="84">
        <v>0</v>
      </c>
    </row>
    <row r="265" spans="1:17" s="5" customFormat="1" ht="16.5" customHeight="1">
      <c r="A265" s="68">
        <v>4280</v>
      </c>
      <c r="B265" s="13" t="s">
        <v>52</v>
      </c>
      <c r="C265" s="36">
        <f t="shared" si="75"/>
        <v>100</v>
      </c>
      <c r="D265" s="36">
        <f t="shared" si="76"/>
        <v>100</v>
      </c>
      <c r="E265" s="36">
        <v>0</v>
      </c>
      <c r="F265" s="36">
        <v>100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f t="shared" si="70"/>
        <v>0</v>
      </c>
      <c r="M265" s="36">
        <v>0</v>
      </c>
      <c r="N265" s="36">
        <v>0</v>
      </c>
      <c r="O265" s="36">
        <v>0</v>
      </c>
      <c r="P265" s="36">
        <v>0</v>
      </c>
      <c r="Q265" s="84">
        <v>0</v>
      </c>
    </row>
    <row r="266" spans="1:17" s="5" customFormat="1" ht="16.5" customHeight="1">
      <c r="A266" s="68">
        <v>4300</v>
      </c>
      <c r="B266" s="10" t="s">
        <v>25</v>
      </c>
      <c r="C266" s="36">
        <f t="shared" si="75"/>
        <v>2000</v>
      </c>
      <c r="D266" s="36">
        <f t="shared" si="76"/>
        <v>2000</v>
      </c>
      <c r="E266" s="36">
        <v>0</v>
      </c>
      <c r="F266" s="97">
        <v>2000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f t="shared" si="70"/>
        <v>0</v>
      </c>
      <c r="M266" s="36">
        <v>0</v>
      </c>
      <c r="N266" s="36">
        <v>0</v>
      </c>
      <c r="O266" s="36">
        <v>0</v>
      </c>
      <c r="P266" s="36">
        <v>0</v>
      </c>
      <c r="Q266" s="84">
        <v>0</v>
      </c>
    </row>
    <row r="267" spans="1:17" s="5" customFormat="1" ht="12.75">
      <c r="A267" s="68">
        <v>4350</v>
      </c>
      <c r="B267" s="10" t="s">
        <v>53</v>
      </c>
      <c r="C267" s="36">
        <f t="shared" si="75"/>
        <v>1000</v>
      </c>
      <c r="D267" s="36">
        <f t="shared" si="76"/>
        <v>1000</v>
      </c>
      <c r="E267" s="36">
        <v>0</v>
      </c>
      <c r="F267" s="36">
        <v>1000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f t="shared" si="70"/>
        <v>0</v>
      </c>
      <c r="M267" s="36">
        <v>0</v>
      </c>
      <c r="N267" s="36">
        <v>0</v>
      </c>
      <c r="O267" s="36">
        <v>0</v>
      </c>
      <c r="P267" s="36">
        <v>0</v>
      </c>
      <c r="Q267" s="84">
        <v>0</v>
      </c>
    </row>
    <row r="268" spans="1:17" s="5" customFormat="1" ht="33.75">
      <c r="A268" s="68">
        <v>4370</v>
      </c>
      <c r="B268" s="10" t="s">
        <v>54</v>
      </c>
      <c r="C268" s="36">
        <f t="shared" si="75"/>
        <v>2000</v>
      </c>
      <c r="D268" s="36">
        <f t="shared" si="76"/>
        <v>2000</v>
      </c>
      <c r="E268" s="36">
        <v>0</v>
      </c>
      <c r="F268" s="97">
        <v>2000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f t="shared" si="70"/>
        <v>0</v>
      </c>
      <c r="M268" s="36">
        <v>0</v>
      </c>
      <c r="N268" s="36">
        <v>0</v>
      </c>
      <c r="O268" s="36">
        <v>0</v>
      </c>
      <c r="P268" s="36">
        <v>0</v>
      </c>
      <c r="Q268" s="84">
        <v>0</v>
      </c>
    </row>
    <row r="269" spans="1:17" s="5" customFormat="1" ht="16.5" customHeight="1">
      <c r="A269" s="68">
        <v>4410</v>
      </c>
      <c r="B269" s="10" t="s">
        <v>55</v>
      </c>
      <c r="C269" s="36">
        <f t="shared" si="75"/>
        <v>1000</v>
      </c>
      <c r="D269" s="36">
        <f t="shared" si="76"/>
        <v>1000</v>
      </c>
      <c r="E269" s="36">
        <v>0</v>
      </c>
      <c r="F269" s="97">
        <v>1000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f t="shared" si="70"/>
        <v>0</v>
      </c>
      <c r="M269" s="36">
        <v>0</v>
      </c>
      <c r="N269" s="36">
        <v>0</v>
      </c>
      <c r="O269" s="36">
        <v>0</v>
      </c>
      <c r="P269" s="36">
        <v>0</v>
      </c>
      <c r="Q269" s="84">
        <v>0</v>
      </c>
    </row>
    <row r="270" spans="1:17" s="5" customFormat="1" ht="12.75">
      <c r="A270" s="68">
        <v>4440</v>
      </c>
      <c r="B270" s="10" t="s">
        <v>57</v>
      </c>
      <c r="C270" s="36">
        <f t="shared" si="75"/>
        <v>4380</v>
      </c>
      <c r="D270" s="36">
        <f t="shared" si="76"/>
        <v>4380</v>
      </c>
      <c r="E270" s="36">
        <v>0</v>
      </c>
      <c r="F270" s="36">
        <v>4380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f t="shared" si="70"/>
        <v>0</v>
      </c>
      <c r="M270" s="36">
        <v>0</v>
      </c>
      <c r="N270" s="36">
        <v>0</v>
      </c>
      <c r="O270" s="36">
        <v>0</v>
      </c>
      <c r="P270" s="36">
        <v>0</v>
      </c>
      <c r="Q270" s="84">
        <v>0</v>
      </c>
    </row>
    <row r="271" spans="1:17" s="5" customFormat="1" ht="22.5">
      <c r="A271" s="68">
        <v>4700</v>
      </c>
      <c r="B271" s="10" t="s">
        <v>58</v>
      </c>
      <c r="C271" s="36">
        <f t="shared" si="75"/>
        <v>1000</v>
      </c>
      <c r="D271" s="36">
        <f t="shared" si="76"/>
        <v>1000</v>
      </c>
      <c r="E271" s="36">
        <v>0</v>
      </c>
      <c r="F271" s="97">
        <v>1000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f t="shared" si="70"/>
        <v>0</v>
      </c>
      <c r="M271" s="36">
        <v>0</v>
      </c>
      <c r="N271" s="36">
        <v>0</v>
      </c>
      <c r="O271" s="36">
        <v>0</v>
      </c>
      <c r="P271" s="36">
        <v>0</v>
      </c>
      <c r="Q271" s="84">
        <v>0</v>
      </c>
    </row>
    <row r="272" spans="1:17" ht="15.75" customHeight="1">
      <c r="A272" s="83">
        <v>80146</v>
      </c>
      <c r="B272" s="11" t="s">
        <v>80</v>
      </c>
      <c r="C272" s="38">
        <f aca="true" t="shared" si="77" ref="C272:K272">SUM(C273:C273)</f>
        <v>19800</v>
      </c>
      <c r="D272" s="38">
        <f t="shared" si="77"/>
        <v>19800</v>
      </c>
      <c r="E272" s="38">
        <f t="shared" si="77"/>
        <v>0</v>
      </c>
      <c r="F272" s="38">
        <f t="shared" si="77"/>
        <v>0</v>
      </c>
      <c r="G272" s="38">
        <f t="shared" si="77"/>
        <v>0</v>
      </c>
      <c r="H272" s="38">
        <f t="shared" si="77"/>
        <v>19800</v>
      </c>
      <c r="I272" s="38">
        <f t="shared" si="77"/>
        <v>0</v>
      </c>
      <c r="J272" s="38">
        <f t="shared" si="77"/>
        <v>0</v>
      </c>
      <c r="K272" s="38">
        <f t="shared" si="77"/>
        <v>0</v>
      </c>
      <c r="L272" s="38">
        <f t="shared" si="70"/>
        <v>0</v>
      </c>
      <c r="M272" s="38">
        <f>SUM(M273:M273)</f>
        <v>0</v>
      </c>
      <c r="N272" s="38">
        <f>SUM(N273:N273)</f>
        <v>0</v>
      </c>
      <c r="O272" s="38">
        <f>SUM(O273:O273)</f>
        <v>0</v>
      </c>
      <c r="P272" s="38">
        <f>SUM(P273:P273)</f>
        <v>0</v>
      </c>
      <c r="Q272" s="75">
        <f>SUM(Q273:Q273)</f>
        <v>0</v>
      </c>
    </row>
    <row r="273" spans="1:17" s="5" customFormat="1" ht="12.75">
      <c r="A273" s="68">
        <v>3020</v>
      </c>
      <c r="B273" s="21" t="s">
        <v>51</v>
      </c>
      <c r="C273" s="36">
        <f>D273+L273</f>
        <v>19800</v>
      </c>
      <c r="D273" s="36">
        <f>SUM(E273:K273)</f>
        <v>19800</v>
      </c>
      <c r="E273" s="36">
        <v>0</v>
      </c>
      <c r="F273" s="36">
        <v>0</v>
      </c>
      <c r="G273" s="36">
        <v>0</v>
      </c>
      <c r="H273" s="97">
        <v>19800</v>
      </c>
      <c r="I273" s="36">
        <v>0</v>
      </c>
      <c r="J273" s="36">
        <v>0</v>
      </c>
      <c r="K273" s="36">
        <v>0</v>
      </c>
      <c r="L273" s="36">
        <f t="shared" si="70"/>
        <v>0</v>
      </c>
      <c r="M273" s="36">
        <v>0</v>
      </c>
      <c r="N273" s="36">
        <v>0</v>
      </c>
      <c r="O273" s="36">
        <v>0</v>
      </c>
      <c r="P273" s="36">
        <v>0</v>
      </c>
      <c r="Q273" s="84">
        <v>0</v>
      </c>
    </row>
    <row r="274" spans="1:17" ht="12.75">
      <c r="A274" s="83">
        <v>80195</v>
      </c>
      <c r="B274" s="11" t="s">
        <v>21</v>
      </c>
      <c r="C274" s="38">
        <f aca="true" t="shared" si="78" ref="C274:Q274">SUM(C275:C276)</f>
        <v>71210</v>
      </c>
      <c r="D274" s="38">
        <f t="shared" si="78"/>
        <v>71210</v>
      </c>
      <c r="E274" s="38">
        <f t="shared" si="78"/>
        <v>0</v>
      </c>
      <c r="F274" s="38">
        <f t="shared" si="78"/>
        <v>71210</v>
      </c>
      <c r="G274" s="38">
        <f t="shared" si="78"/>
        <v>0</v>
      </c>
      <c r="H274" s="38">
        <f t="shared" si="78"/>
        <v>0</v>
      </c>
      <c r="I274" s="38">
        <f t="shared" si="78"/>
        <v>0</v>
      </c>
      <c r="J274" s="38">
        <f t="shared" si="78"/>
        <v>0</v>
      </c>
      <c r="K274" s="38">
        <f t="shared" si="78"/>
        <v>0</v>
      </c>
      <c r="L274" s="38">
        <f t="shared" si="78"/>
        <v>0</v>
      </c>
      <c r="M274" s="38">
        <f t="shared" si="78"/>
        <v>0</v>
      </c>
      <c r="N274" s="38">
        <f t="shared" si="78"/>
        <v>0</v>
      </c>
      <c r="O274" s="38">
        <f t="shared" si="78"/>
        <v>0</v>
      </c>
      <c r="P274" s="38">
        <f t="shared" si="78"/>
        <v>0</v>
      </c>
      <c r="Q274" s="75">
        <f t="shared" si="78"/>
        <v>0</v>
      </c>
    </row>
    <row r="275" spans="1:17" s="5" customFormat="1" ht="12.75">
      <c r="A275" s="81">
        <v>4300</v>
      </c>
      <c r="B275" s="21" t="s">
        <v>25</v>
      </c>
      <c r="C275" s="42">
        <f>D275+L275</f>
        <v>2700</v>
      </c>
      <c r="D275" s="42">
        <f>SUM(E275:K275)</f>
        <v>2700</v>
      </c>
      <c r="E275" s="42">
        <v>0</v>
      </c>
      <c r="F275" s="98">
        <v>2700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f>P275+O275+M275+Q275</f>
        <v>0</v>
      </c>
      <c r="M275" s="42">
        <v>0</v>
      </c>
      <c r="N275" s="42">
        <v>0</v>
      </c>
      <c r="O275" s="42">
        <v>0</v>
      </c>
      <c r="P275" s="42">
        <v>0</v>
      </c>
      <c r="Q275" s="92">
        <v>0</v>
      </c>
    </row>
    <row r="276" spans="1:17" s="5" customFormat="1" ht="13.5" thickBot="1">
      <c r="A276" s="69">
        <v>4440</v>
      </c>
      <c r="B276" s="12" t="s">
        <v>57</v>
      </c>
      <c r="C276" s="40">
        <f>D276+L276</f>
        <v>68510</v>
      </c>
      <c r="D276" s="40">
        <f>SUM(E276:K276)</f>
        <v>68510</v>
      </c>
      <c r="E276" s="36">
        <v>0</v>
      </c>
      <c r="F276" s="40">
        <v>68510</v>
      </c>
      <c r="G276" s="36">
        <v>0</v>
      </c>
      <c r="H276" s="36">
        <v>0</v>
      </c>
      <c r="I276" s="36">
        <v>0</v>
      </c>
      <c r="J276" s="40">
        <v>0</v>
      </c>
      <c r="K276" s="40">
        <v>0</v>
      </c>
      <c r="L276" s="40">
        <f>P276+O276+M276+Q276</f>
        <v>0</v>
      </c>
      <c r="M276" s="40">
        <v>0</v>
      </c>
      <c r="N276" s="40">
        <v>0</v>
      </c>
      <c r="O276" s="40">
        <v>0</v>
      </c>
      <c r="P276" s="40">
        <v>0</v>
      </c>
      <c r="Q276" s="85">
        <v>0</v>
      </c>
    </row>
    <row r="277" spans="1:17" s="9" customFormat="1" ht="24.75" customHeight="1" thickBot="1">
      <c r="A277" s="62">
        <v>851</v>
      </c>
      <c r="B277" s="60" t="s">
        <v>81</v>
      </c>
      <c r="C277" s="53">
        <f aca="true" t="shared" si="79" ref="C277:Q277">C278+C281</f>
        <v>107000</v>
      </c>
      <c r="D277" s="53">
        <f t="shared" si="79"/>
        <v>91000</v>
      </c>
      <c r="E277" s="53">
        <f t="shared" si="79"/>
        <v>21600</v>
      </c>
      <c r="F277" s="53">
        <f t="shared" si="79"/>
        <v>43400</v>
      </c>
      <c r="G277" s="53">
        <f t="shared" si="79"/>
        <v>26000</v>
      </c>
      <c r="H277" s="53">
        <f t="shared" si="79"/>
        <v>0</v>
      </c>
      <c r="I277" s="53">
        <f t="shared" si="79"/>
        <v>0</v>
      </c>
      <c r="J277" s="53">
        <f t="shared" si="79"/>
        <v>0</v>
      </c>
      <c r="K277" s="53">
        <f t="shared" si="79"/>
        <v>0</v>
      </c>
      <c r="L277" s="53">
        <f t="shared" si="79"/>
        <v>16000</v>
      </c>
      <c r="M277" s="53">
        <f t="shared" si="79"/>
        <v>16000</v>
      </c>
      <c r="N277" s="53">
        <f t="shared" si="79"/>
        <v>0</v>
      </c>
      <c r="O277" s="53">
        <f t="shared" si="79"/>
        <v>0</v>
      </c>
      <c r="P277" s="53">
        <f t="shared" si="79"/>
        <v>0</v>
      </c>
      <c r="Q277" s="54">
        <f t="shared" si="79"/>
        <v>0</v>
      </c>
    </row>
    <row r="278" spans="1:17" s="9" customFormat="1" ht="12.75">
      <c r="A278" s="83">
        <v>85153</v>
      </c>
      <c r="B278" s="11" t="s">
        <v>82</v>
      </c>
      <c r="C278" s="38">
        <f aca="true" t="shared" si="80" ref="C278:K278">SUM(C279:C280)</f>
        <v>5000</v>
      </c>
      <c r="D278" s="38">
        <f t="shared" si="80"/>
        <v>5000</v>
      </c>
      <c r="E278" s="38">
        <f t="shared" si="80"/>
        <v>0</v>
      </c>
      <c r="F278" s="38">
        <f t="shared" si="80"/>
        <v>5000</v>
      </c>
      <c r="G278" s="38">
        <f t="shared" si="80"/>
        <v>0</v>
      </c>
      <c r="H278" s="38">
        <f t="shared" si="80"/>
        <v>0</v>
      </c>
      <c r="I278" s="38">
        <f t="shared" si="80"/>
        <v>0</v>
      </c>
      <c r="J278" s="38">
        <f t="shared" si="80"/>
        <v>0</v>
      </c>
      <c r="K278" s="38">
        <f t="shared" si="80"/>
        <v>0</v>
      </c>
      <c r="L278" s="38">
        <f>P278+O278+M278+Q278</f>
        <v>0</v>
      </c>
      <c r="M278" s="38">
        <f>SUM(M279:M280)</f>
        <v>0</v>
      </c>
      <c r="N278" s="38">
        <f>SUM(N279:N280)</f>
        <v>0</v>
      </c>
      <c r="O278" s="38">
        <f>SUM(O279:O280)</f>
        <v>0</v>
      </c>
      <c r="P278" s="38">
        <f>SUM(P279:P280)</f>
        <v>0</v>
      </c>
      <c r="Q278" s="75">
        <f>SUM(Q279:Q280)</f>
        <v>0</v>
      </c>
    </row>
    <row r="279" spans="1:17" s="5" customFormat="1" ht="12.75">
      <c r="A279" s="68">
        <v>4210</v>
      </c>
      <c r="B279" s="10" t="s">
        <v>22</v>
      </c>
      <c r="C279" s="36">
        <f>D279+L279</f>
        <v>0</v>
      </c>
      <c r="D279" s="36">
        <f>SUM(E279:K279)</f>
        <v>0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f>P279+O279+M279+Q279</f>
        <v>0</v>
      </c>
      <c r="M279" s="36">
        <v>0</v>
      </c>
      <c r="N279" s="36">
        <v>0</v>
      </c>
      <c r="O279" s="36">
        <v>0</v>
      </c>
      <c r="P279" s="36">
        <v>0</v>
      </c>
      <c r="Q279" s="84">
        <v>0</v>
      </c>
    </row>
    <row r="280" spans="1:17" s="18" customFormat="1" ht="12.75">
      <c r="A280" s="68">
        <v>4300</v>
      </c>
      <c r="B280" s="10" t="s">
        <v>25</v>
      </c>
      <c r="C280" s="36">
        <f>D280+L280</f>
        <v>5000</v>
      </c>
      <c r="D280" s="36">
        <f>SUM(E280:K280)</f>
        <v>5000</v>
      </c>
      <c r="E280" s="36">
        <v>0</v>
      </c>
      <c r="F280" s="36">
        <v>5000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f>P280+O280+M280+Q280</f>
        <v>0</v>
      </c>
      <c r="M280" s="36">
        <v>0</v>
      </c>
      <c r="N280" s="36">
        <v>0</v>
      </c>
      <c r="O280" s="36">
        <v>0</v>
      </c>
      <c r="P280" s="36">
        <v>0</v>
      </c>
      <c r="Q280" s="84">
        <v>0</v>
      </c>
    </row>
    <row r="281" spans="1:17" s="9" customFormat="1" ht="12.75">
      <c r="A281" s="83">
        <v>85154</v>
      </c>
      <c r="B281" s="11" t="s">
        <v>83</v>
      </c>
      <c r="C281" s="38">
        <f aca="true" t="shared" si="81" ref="C281:Q281">SUM(C282:C289)</f>
        <v>102000</v>
      </c>
      <c r="D281" s="38">
        <f t="shared" si="81"/>
        <v>86000</v>
      </c>
      <c r="E281" s="38">
        <f t="shared" si="81"/>
        <v>21600</v>
      </c>
      <c r="F281" s="38">
        <f t="shared" si="81"/>
        <v>38400</v>
      </c>
      <c r="G281" s="38">
        <f t="shared" si="81"/>
        <v>26000</v>
      </c>
      <c r="H281" s="38">
        <f t="shared" si="81"/>
        <v>0</v>
      </c>
      <c r="I281" s="38">
        <f t="shared" si="81"/>
        <v>0</v>
      </c>
      <c r="J281" s="38">
        <f t="shared" si="81"/>
        <v>0</v>
      </c>
      <c r="K281" s="38">
        <f t="shared" si="81"/>
        <v>0</v>
      </c>
      <c r="L281" s="38">
        <f t="shared" si="81"/>
        <v>16000</v>
      </c>
      <c r="M281" s="38">
        <f t="shared" si="81"/>
        <v>16000</v>
      </c>
      <c r="N281" s="38">
        <f t="shared" si="81"/>
        <v>0</v>
      </c>
      <c r="O281" s="38">
        <f t="shared" si="81"/>
        <v>0</v>
      </c>
      <c r="P281" s="38">
        <f t="shared" si="81"/>
        <v>0</v>
      </c>
      <c r="Q281" s="75">
        <f t="shared" si="81"/>
        <v>0</v>
      </c>
    </row>
    <row r="282" spans="1:17" ht="45">
      <c r="A282" s="86">
        <v>2830</v>
      </c>
      <c r="B282" s="22" t="s">
        <v>127</v>
      </c>
      <c r="C282" s="44">
        <f aca="true" t="shared" si="82" ref="C282:C289">D282+L282</f>
        <v>26000</v>
      </c>
      <c r="D282" s="44">
        <f>SUM(E282:K282)</f>
        <v>26000</v>
      </c>
      <c r="E282" s="44">
        <v>0</v>
      </c>
      <c r="F282" s="44">
        <v>0</v>
      </c>
      <c r="G282" s="44">
        <v>26000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96">
        <v>0</v>
      </c>
    </row>
    <row r="283" spans="1:17" s="5" customFormat="1" ht="17.25" customHeight="1">
      <c r="A283" s="81">
        <v>4170</v>
      </c>
      <c r="B283" s="21" t="s">
        <v>27</v>
      </c>
      <c r="C283" s="42">
        <f t="shared" si="82"/>
        <v>21600</v>
      </c>
      <c r="D283" s="42">
        <f aca="true" t="shared" si="83" ref="D283:D289">SUM(E283:K283)</f>
        <v>21600</v>
      </c>
      <c r="E283" s="42">
        <v>21600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f aca="true" t="shared" si="84" ref="L283:L289">P283+O283+M283+Q283</f>
        <v>0</v>
      </c>
      <c r="M283" s="42">
        <v>0</v>
      </c>
      <c r="N283" s="42">
        <v>0</v>
      </c>
      <c r="O283" s="42">
        <v>0</v>
      </c>
      <c r="P283" s="42">
        <v>0</v>
      </c>
      <c r="Q283" s="92">
        <v>0</v>
      </c>
    </row>
    <row r="284" spans="1:17" s="5" customFormat="1" ht="12.75">
      <c r="A284" s="68">
        <v>4210</v>
      </c>
      <c r="B284" s="10" t="s">
        <v>22</v>
      </c>
      <c r="C284" s="36">
        <f t="shared" si="82"/>
        <v>200</v>
      </c>
      <c r="D284" s="36">
        <f t="shared" si="83"/>
        <v>200</v>
      </c>
      <c r="E284" s="36">
        <v>0</v>
      </c>
      <c r="F284" s="36">
        <v>200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f t="shared" si="84"/>
        <v>0</v>
      </c>
      <c r="M284" s="36">
        <v>0</v>
      </c>
      <c r="N284" s="36">
        <v>0</v>
      </c>
      <c r="O284" s="36">
        <v>0</v>
      </c>
      <c r="P284" s="36">
        <v>0</v>
      </c>
      <c r="Q284" s="84">
        <v>0</v>
      </c>
    </row>
    <row r="285" spans="1:17" s="5" customFormat="1" ht="12.75">
      <c r="A285" s="68">
        <v>4300</v>
      </c>
      <c r="B285" s="10" t="s">
        <v>25</v>
      </c>
      <c r="C285" s="36">
        <f t="shared" si="82"/>
        <v>30600</v>
      </c>
      <c r="D285" s="36">
        <f t="shared" si="83"/>
        <v>30600</v>
      </c>
      <c r="E285" s="36">
        <v>0</v>
      </c>
      <c r="F285" s="36">
        <v>30600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f t="shared" si="84"/>
        <v>0</v>
      </c>
      <c r="M285" s="36">
        <v>0</v>
      </c>
      <c r="N285" s="36">
        <v>0</v>
      </c>
      <c r="O285" s="36">
        <v>0</v>
      </c>
      <c r="P285" s="36">
        <v>0</v>
      </c>
      <c r="Q285" s="84">
        <v>0</v>
      </c>
    </row>
    <row r="286" spans="1:17" s="5" customFormat="1" ht="12.75">
      <c r="A286" s="68">
        <v>4410</v>
      </c>
      <c r="B286" s="10" t="s">
        <v>55</v>
      </c>
      <c r="C286" s="36">
        <f t="shared" si="82"/>
        <v>2500</v>
      </c>
      <c r="D286" s="36">
        <f t="shared" si="83"/>
        <v>2500</v>
      </c>
      <c r="E286" s="36">
        <v>0</v>
      </c>
      <c r="F286" s="36">
        <v>2500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f t="shared" si="84"/>
        <v>0</v>
      </c>
      <c r="M286" s="36">
        <v>0</v>
      </c>
      <c r="N286" s="36">
        <v>0</v>
      </c>
      <c r="O286" s="36">
        <v>0</v>
      </c>
      <c r="P286" s="36">
        <v>0</v>
      </c>
      <c r="Q286" s="84">
        <v>0</v>
      </c>
    </row>
    <row r="287" spans="1:17" s="5" customFormat="1" ht="12.75">
      <c r="A287" s="68">
        <v>4430</v>
      </c>
      <c r="B287" s="10" t="s">
        <v>23</v>
      </c>
      <c r="C287" s="36">
        <f t="shared" si="82"/>
        <v>600</v>
      </c>
      <c r="D287" s="36">
        <f t="shared" si="83"/>
        <v>600</v>
      </c>
      <c r="E287" s="36">
        <v>0</v>
      </c>
      <c r="F287" s="36">
        <v>600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f t="shared" si="84"/>
        <v>0</v>
      </c>
      <c r="M287" s="36">
        <v>0</v>
      </c>
      <c r="N287" s="36">
        <v>0</v>
      </c>
      <c r="O287" s="36">
        <v>0</v>
      </c>
      <c r="P287" s="36">
        <v>0</v>
      </c>
      <c r="Q287" s="84">
        <v>0</v>
      </c>
    </row>
    <row r="288" spans="1:17" s="5" customFormat="1" ht="12.75">
      <c r="A288" s="68">
        <v>4440</v>
      </c>
      <c r="B288" s="10" t="s">
        <v>57</v>
      </c>
      <c r="C288" s="36">
        <f t="shared" si="82"/>
        <v>4500</v>
      </c>
      <c r="D288" s="36">
        <f>SUM(E288:K288)</f>
        <v>4500</v>
      </c>
      <c r="E288" s="36">
        <v>0</v>
      </c>
      <c r="F288" s="36">
        <v>4500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f t="shared" si="84"/>
        <v>0</v>
      </c>
      <c r="M288" s="36">
        <v>0</v>
      </c>
      <c r="N288" s="36">
        <v>0</v>
      </c>
      <c r="O288" s="36">
        <v>0</v>
      </c>
      <c r="P288" s="36">
        <v>0</v>
      </c>
      <c r="Q288" s="84">
        <v>0</v>
      </c>
    </row>
    <row r="289" spans="1:17" s="5" customFormat="1" ht="13.5" thickBot="1">
      <c r="A289" s="68">
        <v>6050</v>
      </c>
      <c r="B289" s="13" t="s">
        <v>31</v>
      </c>
      <c r="C289" s="36">
        <f t="shared" si="82"/>
        <v>16000</v>
      </c>
      <c r="D289" s="36">
        <f t="shared" si="83"/>
        <v>0</v>
      </c>
      <c r="E289" s="36">
        <v>0</v>
      </c>
      <c r="F289" s="36"/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f t="shared" si="84"/>
        <v>16000</v>
      </c>
      <c r="M289" s="36">
        <v>16000</v>
      </c>
      <c r="N289" s="36">
        <v>0</v>
      </c>
      <c r="O289" s="36">
        <v>0</v>
      </c>
      <c r="P289" s="36">
        <v>0</v>
      </c>
      <c r="Q289" s="84">
        <v>0</v>
      </c>
    </row>
    <row r="290" spans="1:17" ht="24.75" customHeight="1" thickBot="1">
      <c r="A290" s="61">
        <v>852</v>
      </c>
      <c r="B290" s="59" t="s">
        <v>84</v>
      </c>
      <c r="C290" s="53">
        <f aca="true" t="shared" si="85" ref="C290:Q290">C291+C309+C317+C337+C344+C381+C335+C340+C342+C366+C313+C311</f>
        <v>5873748</v>
      </c>
      <c r="D290" s="53">
        <f t="shared" si="85"/>
        <v>5859748</v>
      </c>
      <c r="E290" s="53">
        <f t="shared" si="85"/>
        <v>1069979</v>
      </c>
      <c r="F290" s="53">
        <f t="shared" si="85"/>
        <v>485742</v>
      </c>
      <c r="G290" s="53">
        <f t="shared" si="85"/>
        <v>2500</v>
      </c>
      <c r="H290" s="53">
        <f t="shared" si="85"/>
        <v>4282915</v>
      </c>
      <c r="I290" s="53">
        <f t="shared" si="85"/>
        <v>18612</v>
      </c>
      <c r="J290" s="53">
        <f t="shared" si="85"/>
        <v>0</v>
      </c>
      <c r="K290" s="53">
        <f t="shared" si="85"/>
        <v>0</v>
      </c>
      <c r="L290" s="53">
        <f t="shared" si="85"/>
        <v>14000</v>
      </c>
      <c r="M290" s="53">
        <f t="shared" si="85"/>
        <v>14000</v>
      </c>
      <c r="N290" s="53">
        <f t="shared" si="85"/>
        <v>0</v>
      </c>
      <c r="O290" s="53">
        <f t="shared" si="85"/>
        <v>0</v>
      </c>
      <c r="P290" s="53">
        <f t="shared" si="85"/>
        <v>0</v>
      </c>
      <c r="Q290" s="54">
        <f t="shared" si="85"/>
        <v>0</v>
      </c>
    </row>
    <row r="291" spans="1:17" s="9" customFormat="1" ht="12.75">
      <c r="A291" s="79">
        <v>85201</v>
      </c>
      <c r="B291" s="8" t="s">
        <v>130</v>
      </c>
      <c r="C291" s="34">
        <f aca="true" t="shared" si="86" ref="C291:Q291">SUM(C292:C308)</f>
        <v>150411</v>
      </c>
      <c r="D291" s="34">
        <f t="shared" si="86"/>
        <v>150411</v>
      </c>
      <c r="E291" s="34">
        <f t="shared" si="86"/>
        <v>115986</v>
      </c>
      <c r="F291" s="34">
        <f t="shared" si="86"/>
        <v>27425</v>
      </c>
      <c r="G291" s="34">
        <f t="shared" si="86"/>
        <v>0</v>
      </c>
      <c r="H291" s="34">
        <f t="shared" si="86"/>
        <v>7000</v>
      </c>
      <c r="I291" s="34">
        <f t="shared" si="86"/>
        <v>0</v>
      </c>
      <c r="J291" s="34">
        <f t="shared" si="86"/>
        <v>0</v>
      </c>
      <c r="K291" s="34">
        <f t="shared" si="86"/>
        <v>0</v>
      </c>
      <c r="L291" s="34">
        <f t="shared" si="86"/>
        <v>0</v>
      </c>
      <c r="M291" s="34">
        <f t="shared" si="86"/>
        <v>0</v>
      </c>
      <c r="N291" s="34">
        <f t="shared" si="86"/>
        <v>0</v>
      </c>
      <c r="O291" s="34">
        <f t="shared" si="86"/>
        <v>0</v>
      </c>
      <c r="P291" s="34">
        <f t="shared" si="86"/>
        <v>0</v>
      </c>
      <c r="Q291" s="80">
        <f t="shared" si="86"/>
        <v>0</v>
      </c>
    </row>
    <row r="292" spans="1:17" s="5" customFormat="1" ht="12.75">
      <c r="A292" s="68">
        <v>3110</v>
      </c>
      <c r="B292" s="10" t="s">
        <v>86</v>
      </c>
      <c r="C292" s="36">
        <f>D292+L292</f>
        <v>7000</v>
      </c>
      <c r="D292" s="36">
        <f>SUM(E292:K292)</f>
        <v>7000</v>
      </c>
      <c r="E292" s="36">
        <v>0</v>
      </c>
      <c r="F292" s="36">
        <v>0</v>
      </c>
      <c r="G292" s="36">
        <v>0</v>
      </c>
      <c r="H292" s="36">
        <v>7000</v>
      </c>
      <c r="I292" s="36">
        <v>0</v>
      </c>
      <c r="J292" s="36">
        <v>0</v>
      </c>
      <c r="K292" s="36">
        <v>0</v>
      </c>
      <c r="L292" s="36">
        <f>P292+O292+M292+Q292</f>
        <v>0</v>
      </c>
      <c r="M292" s="36">
        <v>0</v>
      </c>
      <c r="N292" s="36">
        <v>0</v>
      </c>
      <c r="O292" s="36">
        <v>0</v>
      </c>
      <c r="P292" s="36">
        <v>0</v>
      </c>
      <c r="Q292" s="84">
        <v>0</v>
      </c>
    </row>
    <row r="293" spans="1:17" s="5" customFormat="1" ht="12.75">
      <c r="A293" s="69">
        <v>4010</v>
      </c>
      <c r="B293" s="21" t="s">
        <v>43</v>
      </c>
      <c r="C293" s="36">
        <f aca="true" t="shared" si="87" ref="C293:C308">D293+L293</f>
        <v>85084</v>
      </c>
      <c r="D293" s="36">
        <f aca="true" t="shared" si="88" ref="D293:D308">SUM(E293:K293)</f>
        <v>85084</v>
      </c>
      <c r="E293" s="40">
        <v>85084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84">
        <v>0</v>
      </c>
    </row>
    <row r="294" spans="1:17" s="5" customFormat="1" ht="12.75">
      <c r="A294" s="69">
        <v>4040</v>
      </c>
      <c r="B294" s="10" t="s">
        <v>44</v>
      </c>
      <c r="C294" s="36">
        <f t="shared" si="87"/>
        <v>5763</v>
      </c>
      <c r="D294" s="36">
        <f t="shared" si="88"/>
        <v>5763</v>
      </c>
      <c r="E294" s="40">
        <v>5763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84">
        <v>0</v>
      </c>
    </row>
    <row r="295" spans="1:17" s="5" customFormat="1" ht="12.75">
      <c r="A295" s="69">
        <v>4110</v>
      </c>
      <c r="B295" s="10" t="s">
        <v>45</v>
      </c>
      <c r="C295" s="36">
        <f t="shared" si="87"/>
        <v>16525</v>
      </c>
      <c r="D295" s="36">
        <f t="shared" si="88"/>
        <v>16525</v>
      </c>
      <c r="E295" s="40">
        <v>16525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84">
        <v>0</v>
      </c>
    </row>
    <row r="296" spans="1:17" s="5" customFormat="1" ht="12.75">
      <c r="A296" s="69">
        <v>4120</v>
      </c>
      <c r="B296" s="10" t="s">
        <v>46</v>
      </c>
      <c r="C296" s="36">
        <f t="shared" si="87"/>
        <v>2226</v>
      </c>
      <c r="D296" s="36">
        <f t="shared" si="88"/>
        <v>2226</v>
      </c>
      <c r="E296" s="40">
        <v>2226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84">
        <v>0</v>
      </c>
    </row>
    <row r="297" spans="1:17" s="5" customFormat="1" ht="12.75">
      <c r="A297" s="69">
        <v>4170</v>
      </c>
      <c r="B297" s="10" t="s">
        <v>27</v>
      </c>
      <c r="C297" s="36">
        <f t="shared" si="87"/>
        <v>6388</v>
      </c>
      <c r="D297" s="36">
        <f t="shared" si="88"/>
        <v>6388</v>
      </c>
      <c r="E297" s="100">
        <v>6388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84">
        <v>0</v>
      </c>
    </row>
    <row r="298" spans="1:17" s="5" customFormat="1" ht="12.75">
      <c r="A298" s="69">
        <v>4210</v>
      </c>
      <c r="B298" s="10" t="s">
        <v>22</v>
      </c>
      <c r="C298" s="36">
        <f t="shared" si="87"/>
        <v>3350</v>
      </c>
      <c r="D298" s="36">
        <f t="shared" si="88"/>
        <v>3350</v>
      </c>
      <c r="E298" s="36">
        <v>0</v>
      </c>
      <c r="F298" s="40">
        <v>3350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84">
        <v>0</v>
      </c>
    </row>
    <row r="299" spans="1:17" s="5" customFormat="1" ht="12.75">
      <c r="A299" s="69">
        <v>4220</v>
      </c>
      <c r="B299" s="10" t="s">
        <v>76</v>
      </c>
      <c r="C299" s="36">
        <f t="shared" si="87"/>
        <v>6804</v>
      </c>
      <c r="D299" s="36">
        <f t="shared" si="88"/>
        <v>6804</v>
      </c>
      <c r="E299" s="36">
        <v>0</v>
      </c>
      <c r="F299" s="40">
        <v>6804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84">
        <v>0</v>
      </c>
    </row>
    <row r="300" spans="1:17" s="5" customFormat="1" ht="12.75">
      <c r="A300" s="69">
        <v>4240</v>
      </c>
      <c r="B300" s="13" t="s">
        <v>74</v>
      </c>
      <c r="C300" s="36">
        <f t="shared" si="87"/>
        <v>500</v>
      </c>
      <c r="D300" s="36">
        <f t="shared" si="88"/>
        <v>500</v>
      </c>
      <c r="E300" s="36">
        <v>0</v>
      </c>
      <c r="F300" s="40">
        <v>500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84">
        <v>0</v>
      </c>
    </row>
    <row r="301" spans="1:17" s="5" customFormat="1" ht="12.75">
      <c r="A301" s="69">
        <v>4270</v>
      </c>
      <c r="B301" s="10" t="s">
        <v>28</v>
      </c>
      <c r="C301" s="36">
        <f t="shared" si="87"/>
        <v>300</v>
      </c>
      <c r="D301" s="36">
        <f t="shared" si="88"/>
        <v>300</v>
      </c>
      <c r="E301" s="36">
        <v>0</v>
      </c>
      <c r="F301" s="40">
        <v>300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84">
        <v>0</v>
      </c>
    </row>
    <row r="302" spans="1:17" s="5" customFormat="1" ht="12.75">
      <c r="A302" s="69">
        <v>4280</v>
      </c>
      <c r="B302" s="13" t="s">
        <v>52</v>
      </c>
      <c r="C302" s="36">
        <f t="shared" si="87"/>
        <v>300</v>
      </c>
      <c r="D302" s="36">
        <f t="shared" si="88"/>
        <v>300</v>
      </c>
      <c r="E302" s="36">
        <v>0</v>
      </c>
      <c r="F302" s="40">
        <v>300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84">
        <v>0</v>
      </c>
    </row>
    <row r="303" spans="1:17" s="5" customFormat="1" ht="12.75">
      <c r="A303" s="69">
        <v>4300</v>
      </c>
      <c r="B303" s="10" t="s">
        <v>25</v>
      </c>
      <c r="C303" s="36">
        <f t="shared" si="87"/>
        <v>8048</v>
      </c>
      <c r="D303" s="36">
        <f t="shared" si="88"/>
        <v>8048</v>
      </c>
      <c r="E303" s="36">
        <v>0</v>
      </c>
      <c r="F303" s="40">
        <v>8048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84">
        <v>0</v>
      </c>
    </row>
    <row r="304" spans="1:17" s="5" customFormat="1" ht="12.75">
      <c r="A304" s="69">
        <v>4350</v>
      </c>
      <c r="B304" s="10" t="s">
        <v>53</v>
      </c>
      <c r="C304" s="36">
        <f t="shared" si="87"/>
        <v>1500</v>
      </c>
      <c r="D304" s="36">
        <f t="shared" si="88"/>
        <v>1500</v>
      </c>
      <c r="E304" s="36">
        <v>0</v>
      </c>
      <c r="F304" s="40">
        <v>1500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84">
        <v>0</v>
      </c>
    </row>
    <row r="305" spans="1:17" s="5" customFormat="1" ht="33.75">
      <c r="A305" s="69">
        <v>4370</v>
      </c>
      <c r="B305" s="10" t="s">
        <v>54</v>
      </c>
      <c r="C305" s="36">
        <f t="shared" si="87"/>
        <v>1750</v>
      </c>
      <c r="D305" s="36">
        <f t="shared" si="88"/>
        <v>1750</v>
      </c>
      <c r="E305" s="36">
        <v>0</v>
      </c>
      <c r="F305" s="40">
        <v>1750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84">
        <v>0</v>
      </c>
    </row>
    <row r="306" spans="1:17" s="5" customFormat="1" ht="12.75">
      <c r="A306" s="69">
        <v>4410</v>
      </c>
      <c r="B306" s="10" t="s">
        <v>55</v>
      </c>
      <c r="C306" s="36">
        <f t="shared" si="87"/>
        <v>500</v>
      </c>
      <c r="D306" s="36">
        <f t="shared" si="88"/>
        <v>500</v>
      </c>
      <c r="E306" s="36">
        <v>0</v>
      </c>
      <c r="F306" s="40">
        <v>500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84">
        <v>0</v>
      </c>
    </row>
    <row r="307" spans="1:17" s="5" customFormat="1" ht="12.75">
      <c r="A307" s="69">
        <v>4430</v>
      </c>
      <c r="B307" s="10" t="s">
        <v>23</v>
      </c>
      <c r="C307" s="36">
        <f t="shared" si="87"/>
        <v>200</v>
      </c>
      <c r="D307" s="36">
        <f t="shared" si="88"/>
        <v>200</v>
      </c>
      <c r="E307" s="36">
        <v>0</v>
      </c>
      <c r="F307" s="40">
        <v>200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84">
        <v>0</v>
      </c>
    </row>
    <row r="308" spans="1:17" s="5" customFormat="1" ht="12.75">
      <c r="A308" s="69">
        <v>4440</v>
      </c>
      <c r="B308" s="10" t="s">
        <v>57</v>
      </c>
      <c r="C308" s="36">
        <f t="shared" si="87"/>
        <v>4173</v>
      </c>
      <c r="D308" s="36">
        <f t="shared" si="88"/>
        <v>4173</v>
      </c>
      <c r="E308" s="36">
        <v>0</v>
      </c>
      <c r="F308" s="40">
        <v>4173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84">
        <v>0</v>
      </c>
    </row>
    <row r="309" spans="1:17" s="9" customFormat="1" ht="12.75">
      <c r="A309" s="90">
        <v>85202</v>
      </c>
      <c r="B309" s="24" t="s">
        <v>131</v>
      </c>
      <c r="C309" s="47">
        <f aca="true" t="shared" si="89" ref="C309:Q309">C310</f>
        <v>144000</v>
      </c>
      <c r="D309" s="47">
        <f t="shared" si="89"/>
        <v>144000</v>
      </c>
      <c r="E309" s="47">
        <f t="shared" si="89"/>
        <v>0</v>
      </c>
      <c r="F309" s="47">
        <f t="shared" si="89"/>
        <v>144000</v>
      </c>
      <c r="G309" s="47">
        <f t="shared" si="89"/>
        <v>0</v>
      </c>
      <c r="H309" s="47">
        <f t="shared" si="89"/>
        <v>0</v>
      </c>
      <c r="I309" s="47">
        <f t="shared" si="89"/>
        <v>0</v>
      </c>
      <c r="J309" s="47">
        <f t="shared" si="89"/>
        <v>0</v>
      </c>
      <c r="K309" s="47">
        <f t="shared" si="89"/>
        <v>0</v>
      </c>
      <c r="L309" s="47">
        <f t="shared" si="89"/>
        <v>0</v>
      </c>
      <c r="M309" s="47">
        <f t="shared" si="89"/>
        <v>0</v>
      </c>
      <c r="N309" s="47">
        <f t="shared" si="89"/>
        <v>0</v>
      </c>
      <c r="O309" s="47">
        <f t="shared" si="89"/>
        <v>0</v>
      </c>
      <c r="P309" s="47">
        <f t="shared" si="89"/>
        <v>0</v>
      </c>
      <c r="Q309" s="91">
        <f t="shared" si="89"/>
        <v>0</v>
      </c>
    </row>
    <row r="310" spans="1:17" s="5" customFormat="1" ht="12.75">
      <c r="A310" s="81">
        <v>4330</v>
      </c>
      <c r="B310" s="21" t="s">
        <v>132</v>
      </c>
      <c r="C310" s="42">
        <f>D310+L310</f>
        <v>144000</v>
      </c>
      <c r="D310" s="42">
        <f>SUM(E310:K310)</f>
        <v>144000</v>
      </c>
      <c r="E310" s="36">
        <v>0</v>
      </c>
      <c r="F310" s="42">
        <v>144000</v>
      </c>
      <c r="G310" s="36">
        <v>0</v>
      </c>
      <c r="H310" s="36">
        <v>0</v>
      </c>
      <c r="I310" s="42">
        <v>0</v>
      </c>
      <c r="J310" s="42">
        <v>0</v>
      </c>
      <c r="K310" s="42">
        <v>0</v>
      </c>
      <c r="L310" s="42">
        <f>P310+O310+M310+Q310</f>
        <v>0</v>
      </c>
      <c r="M310" s="42">
        <v>0</v>
      </c>
      <c r="N310" s="42">
        <v>0</v>
      </c>
      <c r="O310" s="42">
        <v>0</v>
      </c>
      <c r="P310" s="42">
        <v>0</v>
      </c>
      <c r="Q310" s="92">
        <v>0</v>
      </c>
    </row>
    <row r="311" spans="1:17" s="9" customFormat="1" ht="12.75">
      <c r="A311" s="83">
        <v>85204</v>
      </c>
      <c r="B311" s="11" t="s">
        <v>133</v>
      </c>
      <c r="C311" s="38">
        <f aca="true" t="shared" si="90" ref="C311:Q311">C312</f>
        <v>8000</v>
      </c>
      <c r="D311" s="38">
        <f t="shared" si="90"/>
        <v>8000</v>
      </c>
      <c r="E311" s="38">
        <f t="shared" si="90"/>
        <v>0</v>
      </c>
      <c r="F311" s="38">
        <f t="shared" si="90"/>
        <v>0</v>
      </c>
      <c r="G311" s="38">
        <f t="shared" si="90"/>
        <v>0</v>
      </c>
      <c r="H311" s="38">
        <f t="shared" si="90"/>
        <v>8000</v>
      </c>
      <c r="I311" s="38">
        <f t="shared" si="90"/>
        <v>0</v>
      </c>
      <c r="J311" s="38">
        <f t="shared" si="90"/>
        <v>0</v>
      </c>
      <c r="K311" s="38">
        <f t="shared" si="90"/>
        <v>0</v>
      </c>
      <c r="L311" s="38">
        <f t="shared" si="90"/>
        <v>0</v>
      </c>
      <c r="M311" s="38">
        <f t="shared" si="90"/>
        <v>0</v>
      </c>
      <c r="N311" s="38">
        <f t="shared" si="90"/>
        <v>0</v>
      </c>
      <c r="O311" s="38">
        <f t="shared" si="90"/>
        <v>0</v>
      </c>
      <c r="P311" s="38">
        <f t="shared" si="90"/>
        <v>0</v>
      </c>
      <c r="Q311" s="75">
        <f t="shared" si="90"/>
        <v>0</v>
      </c>
    </row>
    <row r="312" spans="1:17" s="5" customFormat="1" ht="12.75">
      <c r="A312" s="68">
        <v>3110</v>
      </c>
      <c r="B312" s="10" t="s">
        <v>86</v>
      </c>
      <c r="C312" s="36">
        <f>D312+L312</f>
        <v>8000</v>
      </c>
      <c r="D312" s="36">
        <f>SUM(E312:K312)</f>
        <v>8000</v>
      </c>
      <c r="E312" s="36">
        <v>0</v>
      </c>
      <c r="F312" s="36">
        <v>0</v>
      </c>
      <c r="G312" s="36">
        <v>0</v>
      </c>
      <c r="H312" s="36">
        <v>8000</v>
      </c>
      <c r="I312" s="36">
        <v>0</v>
      </c>
      <c r="J312" s="36">
        <v>0</v>
      </c>
      <c r="K312" s="36">
        <v>0</v>
      </c>
      <c r="L312" s="36">
        <f>P312+O312+M312+Q312</f>
        <v>0</v>
      </c>
      <c r="M312" s="36">
        <v>0</v>
      </c>
      <c r="N312" s="36">
        <v>0</v>
      </c>
      <c r="O312" s="36">
        <v>0</v>
      </c>
      <c r="P312" s="36">
        <v>0</v>
      </c>
      <c r="Q312" s="84">
        <v>0</v>
      </c>
    </row>
    <row r="313" spans="1:17" s="9" customFormat="1" ht="12.75">
      <c r="A313" s="83">
        <v>85206</v>
      </c>
      <c r="B313" s="11" t="s">
        <v>134</v>
      </c>
      <c r="C313" s="38">
        <f>SUM(C314:C316)</f>
        <v>18000</v>
      </c>
      <c r="D313" s="38">
        <f>SUM(D314:D316)</f>
        <v>18000</v>
      </c>
      <c r="E313" s="38">
        <f>SUM(E314:E316)</f>
        <v>18000</v>
      </c>
      <c r="F313" s="36">
        <v>0</v>
      </c>
      <c r="G313" s="38">
        <f aca="true" t="shared" si="91" ref="G313:Q313">SUM(G314:G316)</f>
        <v>0</v>
      </c>
      <c r="H313" s="38">
        <f t="shared" si="91"/>
        <v>0</v>
      </c>
      <c r="I313" s="38">
        <f t="shared" si="91"/>
        <v>0</v>
      </c>
      <c r="J313" s="38">
        <f t="shared" si="91"/>
        <v>0</v>
      </c>
      <c r="K313" s="38">
        <f t="shared" si="91"/>
        <v>0</v>
      </c>
      <c r="L313" s="38">
        <f t="shared" si="91"/>
        <v>0</v>
      </c>
      <c r="M313" s="38">
        <f t="shared" si="91"/>
        <v>0</v>
      </c>
      <c r="N313" s="38">
        <f t="shared" si="91"/>
        <v>0</v>
      </c>
      <c r="O313" s="38">
        <f t="shared" si="91"/>
        <v>0</v>
      </c>
      <c r="P313" s="38">
        <f t="shared" si="91"/>
        <v>0</v>
      </c>
      <c r="Q313" s="75">
        <f t="shared" si="91"/>
        <v>0</v>
      </c>
    </row>
    <row r="314" spans="1:17" s="5" customFormat="1" ht="12.75">
      <c r="A314" s="68">
        <v>4110</v>
      </c>
      <c r="B314" s="10" t="s">
        <v>45</v>
      </c>
      <c r="C314" s="36">
        <f>D314+L314</f>
        <v>2630</v>
      </c>
      <c r="D314" s="36">
        <f>SUM(E314:K314)</f>
        <v>2630</v>
      </c>
      <c r="E314" s="36">
        <v>2630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84">
        <v>0</v>
      </c>
    </row>
    <row r="315" spans="1:17" s="5" customFormat="1" ht="12.75">
      <c r="A315" s="68">
        <v>4120</v>
      </c>
      <c r="B315" s="10" t="s">
        <v>46</v>
      </c>
      <c r="C315" s="36">
        <f>D315+L315</f>
        <v>370</v>
      </c>
      <c r="D315" s="36">
        <f>SUM(E315:K315)</f>
        <v>370</v>
      </c>
      <c r="E315" s="36">
        <v>370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84">
        <v>0</v>
      </c>
    </row>
    <row r="316" spans="1:17" s="5" customFormat="1" ht="12.75">
      <c r="A316" s="68">
        <v>4170</v>
      </c>
      <c r="B316" s="10" t="s">
        <v>27</v>
      </c>
      <c r="C316" s="36">
        <f>D316+L316</f>
        <v>15000</v>
      </c>
      <c r="D316" s="36">
        <f>SUM(E316:K316)</f>
        <v>15000</v>
      </c>
      <c r="E316" s="36">
        <v>15000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84">
        <v>0</v>
      </c>
    </row>
    <row r="317" spans="1:17" s="9" customFormat="1" ht="51">
      <c r="A317" s="83">
        <v>85212</v>
      </c>
      <c r="B317" s="11" t="s">
        <v>85</v>
      </c>
      <c r="C317" s="38">
        <f aca="true" t="shared" si="92" ref="C317:K317">SUM(C318:C334)</f>
        <v>3765000</v>
      </c>
      <c r="D317" s="38">
        <f t="shared" si="92"/>
        <v>3765000</v>
      </c>
      <c r="E317" s="38">
        <f t="shared" si="92"/>
        <v>100745</v>
      </c>
      <c r="F317" s="38">
        <f t="shared" si="92"/>
        <v>10755</v>
      </c>
      <c r="G317" s="38">
        <f t="shared" si="92"/>
        <v>0</v>
      </c>
      <c r="H317" s="38">
        <f t="shared" si="92"/>
        <v>3653500</v>
      </c>
      <c r="I317" s="38">
        <f t="shared" si="92"/>
        <v>0</v>
      </c>
      <c r="J317" s="38">
        <f t="shared" si="92"/>
        <v>0</v>
      </c>
      <c r="K317" s="38">
        <f t="shared" si="92"/>
        <v>0</v>
      </c>
      <c r="L317" s="38">
        <f aca="true" t="shared" si="93" ref="L317:L351">P317+O317+M317+Q317</f>
        <v>0</v>
      </c>
      <c r="M317" s="38">
        <f>SUM(M318:M334)</f>
        <v>0</v>
      </c>
      <c r="N317" s="38">
        <f>SUM(N318:N334)</f>
        <v>0</v>
      </c>
      <c r="O317" s="38">
        <f>SUM(O318:O334)</f>
        <v>0</v>
      </c>
      <c r="P317" s="38">
        <f>SUM(P318:P334)</f>
        <v>0</v>
      </c>
      <c r="Q317" s="75">
        <f>SUM(Q318:Q334)</f>
        <v>0</v>
      </c>
    </row>
    <row r="318" spans="1:17" s="5" customFormat="1" ht="12.75">
      <c r="A318" s="68">
        <v>3110</v>
      </c>
      <c r="B318" s="10" t="s">
        <v>86</v>
      </c>
      <c r="C318" s="36">
        <f aca="true" t="shared" si="94" ref="C318:C334">D318+L318</f>
        <v>3653500</v>
      </c>
      <c r="D318" s="36">
        <f aca="true" t="shared" si="95" ref="D318:D334">SUM(E318:K318)</f>
        <v>3653500</v>
      </c>
      <c r="E318" s="36"/>
      <c r="F318" s="36">
        <v>0</v>
      </c>
      <c r="G318" s="36">
        <v>0</v>
      </c>
      <c r="H318" s="36">
        <v>3653500</v>
      </c>
      <c r="I318" s="36">
        <v>0</v>
      </c>
      <c r="J318" s="36">
        <v>0</v>
      </c>
      <c r="K318" s="36">
        <v>0</v>
      </c>
      <c r="L318" s="36">
        <f t="shared" si="93"/>
        <v>0</v>
      </c>
      <c r="M318" s="36">
        <v>0</v>
      </c>
      <c r="N318" s="36">
        <v>0</v>
      </c>
      <c r="O318" s="36">
        <v>0</v>
      </c>
      <c r="P318" s="36">
        <v>0</v>
      </c>
      <c r="Q318" s="84">
        <v>0</v>
      </c>
    </row>
    <row r="319" spans="1:17" s="5" customFormat="1" ht="12.75">
      <c r="A319" s="68">
        <v>4010</v>
      </c>
      <c r="B319" s="10" t="s">
        <v>43</v>
      </c>
      <c r="C319" s="36">
        <f t="shared" si="94"/>
        <v>75510</v>
      </c>
      <c r="D319" s="36">
        <f t="shared" si="95"/>
        <v>75510</v>
      </c>
      <c r="E319" s="36">
        <v>75510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f t="shared" si="93"/>
        <v>0</v>
      </c>
      <c r="M319" s="36">
        <v>0</v>
      </c>
      <c r="N319" s="36">
        <v>0</v>
      </c>
      <c r="O319" s="36">
        <v>0</v>
      </c>
      <c r="P319" s="36">
        <v>0</v>
      </c>
      <c r="Q319" s="84">
        <v>0</v>
      </c>
    </row>
    <row r="320" spans="1:17" s="5" customFormat="1" ht="12.75">
      <c r="A320" s="68">
        <v>4040</v>
      </c>
      <c r="B320" s="10" t="s">
        <v>44</v>
      </c>
      <c r="C320" s="36">
        <f t="shared" si="94"/>
        <v>6635</v>
      </c>
      <c r="D320" s="36">
        <f t="shared" si="95"/>
        <v>6635</v>
      </c>
      <c r="E320" s="36">
        <v>6635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f t="shared" si="93"/>
        <v>0</v>
      </c>
      <c r="M320" s="36">
        <v>0</v>
      </c>
      <c r="N320" s="36">
        <v>0</v>
      </c>
      <c r="O320" s="36">
        <v>0</v>
      </c>
      <c r="P320" s="36">
        <v>0</v>
      </c>
      <c r="Q320" s="84">
        <v>0</v>
      </c>
    </row>
    <row r="321" spans="1:17" s="5" customFormat="1" ht="12.75">
      <c r="A321" s="68">
        <v>4110</v>
      </c>
      <c r="B321" s="10" t="s">
        <v>45</v>
      </c>
      <c r="C321" s="36">
        <f t="shared" si="94"/>
        <v>14500</v>
      </c>
      <c r="D321" s="36">
        <f t="shared" si="95"/>
        <v>14500</v>
      </c>
      <c r="E321" s="36">
        <v>14500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f t="shared" si="93"/>
        <v>0</v>
      </c>
      <c r="M321" s="36">
        <v>0</v>
      </c>
      <c r="N321" s="36">
        <v>0</v>
      </c>
      <c r="O321" s="36">
        <v>0</v>
      </c>
      <c r="P321" s="36">
        <v>0</v>
      </c>
      <c r="Q321" s="84">
        <v>0</v>
      </c>
    </row>
    <row r="322" spans="1:17" s="5" customFormat="1" ht="13.5" customHeight="1">
      <c r="A322" s="68">
        <v>4120</v>
      </c>
      <c r="B322" s="10" t="s">
        <v>46</v>
      </c>
      <c r="C322" s="36">
        <f t="shared" si="94"/>
        <v>2100</v>
      </c>
      <c r="D322" s="36">
        <f t="shared" si="95"/>
        <v>2100</v>
      </c>
      <c r="E322" s="36">
        <v>2100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f t="shared" si="93"/>
        <v>0</v>
      </c>
      <c r="M322" s="36">
        <v>0</v>
      </c>
      <c r="N322" s="36">
        <v>0</v>
      </c>
      <c r="O322" s="36">
        <v>0</v>
      </c>
      <c r="P322" s="36">
        <v>0</v>
      </c>
      <c r="Q322" s="84">
        <v>0</v>
      </c>
    </row>
    <row r="323" spans="1:17" s="5" customFormat="1" ht="12.75">
      <c r="A323" s="68">
        <v>4170</v>
      </c>
      <c r="B323" s="10" t="s">
        <v>27</v>
      </c>
      <c r="C323" s="36">
        <f t="shared" si="94"/>
        <v>2000</v>
      </c>
      <c r="D323" s="36">
        <f t="shared" si="95"/>
        <v>2000</v>
      </c>
      <c r="E323" s="36">
        <v>2000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f t="shared" si="93"/>
        <v>0</v>
      </c>
      <c r="M323" s="36">
        <v>0</v>
      </c>
      <c r="N323" s="36">
        <v>0</v>
      </c>
      <c r="O323" s="36">
        <v>0</v>
      </c>
      <c r="P323" s="36">
        <v>0</v>
      </c>
      <c r="Q323" s="84">
        <v>0</v>
      </c>
    </row>
    <row r="324" spans="1:17" s="5" customFormat="1" ht="12.75">
      <c r="A324" s="86">
        <v>4210</v>
      </c>
      <c r="B324" s="22" t="s">
        <v>22</v>
      </c>
      <c r="C324" s="44">
        <f t="shared" si="94"/>
        <v>1615</v>
      </c>
      <c r="D324" s="44">
        <f t="shared" si="95"/>
        <v>1615</v>
      </c>
      <c r="E324" s="36">
        <v>0</v>
      </c>
      <c r="F324" s="44">
        <v>1615</v>
      </c>
      <c r="G324" s="36">
        <v>0</v>
      </c>
      <c r="H324" s="36">
        <v>0</v>
      </c>
      <c r="I324" s="44">
        <v>0</v>
      </c>
      <c r="J324" s="44">
        <v>0</v>
      </c>
      <c r="K324" s="44">
        <v>0</v>
      </c>
      <c r="L324" s="44">
        <f t="shared" si="93"/>
        <v>0</v>
      </c>
      <c r="M324" s="44">
        <v>0</v>
      </c>
      <c r="N324" s="44">
        <v>0</v>
      </c>
      <c r="O324" s="44">
        <v>0</v>
      </c>
      <c r="P324" s="44">
        <v>0</v>
      </c>
      <c r="Q324" s="96">
        <v>0</v>
      </c>
    </row>
    <row r="325" spans="1:17" s="5" customFormat="1" ht="12.75">
      <c r="A325" s="68">
        <v>4260</v>
      </c>
      <c r="B325" s="13" t="s">
        <v>35</v>
      </c>
      <c r="C325" s="36">
        <f t="shared" si="94"/>
        <v>500</v>
      </c>
      <c r="D325" s="36">
        <f t="shared" si="95"/>
        <v>500</v>
      </c>
      <c r="E325" s="36">
        <v>0</v>
      </c>
      <c r="F325" s="36">
        <v>500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f t="shared" si="93"/>
        <v>0</v>
      </c>
      <c r="M325" s="36">
        <v>0</v>
      </c>
      <c r="N325" s="36">
        <v>0</v>
      </c>
      <c r="O325" s="36">
        <v>0</v>
      </c>
      <c r="P325" s="36">
        <v>0</v>
      </c>
      <c r="Q325" s="84">
        <v>0</v>
      </c>
    </row>
    <row r="326" spans="1:17" s="5" customFormat="1" ht="12.75">
      <c r="A326" s="68">
        <v>4270</v>
      </c>
      <c r="B326" s="10" t="s">
        <v>28</v>
      </c>
      <c r="C326" s="36">
        <f t="shared" si="94"/>
        <v>200</v>
      </c>
      <c r="D326" s="36">
        <f t="shared" si="95"/>
        <v>200</v>
      </c>
      <c r="E326" s="36">
        <v>0</v>
      </c>
      <c r="F326" s="36">
        <v>200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f t="shared" si="93"/>
        <v>0</v>
      </c>
      <c r="M326" s="36">
        <v>0</v>
      </c>
      <c r="N326" s="36">
        <v>0</v>
      </c>
      <c r="O326" s="36">
        <v>0</v>
      </c>
      <c r="P326" s="36">
        <v>0</v>
      </c>
      <c r="Q326" s="84">
        <v>0</v>
      </c>
    </row>
    <row r="327" spans="1:17" s="5" customFormat="1" ht="12.75">
      <c r="A327" s="68">
        <v>4280</v>
      </c>
      <c r="B327" s="13" t="s">
        <v>52</v>
      </c>
      <c r="C327" s="36">
        <f t="shared" si="94"/>
        <v>100</v>
      </c>
      <c r="D327" s="36">
        <f t="shared" si="95"/>
        <v>100</v>
      </c>
      <c r="E327" s="36">
        <v>0</v>
      </c>
      <c r="F327" s="36">
        <v>100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f t="shared" si="93"/>
        <v>0</v>
      </c>
      <c r="M327" s="36">
        <v>0</v>
      </c>
      <c r="N327" s="36">
        <v>0</v>
      </c>
      <c r="O327" s="36">
        <v>0</v>
      </c>
      <c r="P327" s="36">
        <v>0</v>
      </c>
      <c r="Q327" s="84">
        <v>0</v>
      </c>
    </row>
    <row r="328" spans="1:17" s="5" customFormat="1" ht="12.75">
      <c r="A328" s="86">
        <v>4300</v>
      </c>
      <c r="B328" s="22" t="s">
        <v>25</v>
      </c>
      <c r="C328" s="44">
        <f t="shared" si="94"/>
        <v>3000</v>
      </c>
      <c r="D328" s="44">
        <f t="shared" si="95"/>
        <v>3000</v>
      </c>
      <c r="E328" s="44">
        <v>0</v>
      </c>
      <c r="F328" s="44">
        <v>3000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f t="shared" si="93"/>
        <v>0</v>
      </c>
      <c r="M328" s="44">
        <v>0</v>
      </c>
      <c r="N328" s="44">
        <v>0</v>
      </c>
      <c r="O328" s="44">
        <v>0</v>
      </c>
      <c r="P328" s="44">
        <v>0</v>
      </c>
      <c r="Q328" s="96">
        <v>0</v>
      </c>
    </row>
    <row r="329" spans="1:17" s="5" customFormat="1" ht="33.75">
      <c r="A329" s="81">
        <v>4370</v>
      </c>
      <c r="B329" s="21" t="s">
        <v>54</v>
      </c>
      <c r="C329" s="42">
        <f t="shared" si="94"/>
        <v>500</v>
      </c>
      <c r="D329" s="42">
        <f t="shared" si="95"/>
        <v>500</v>
      </c>
      <c r="E329" s="42">
        <v>0</v>
      </c>
      <c r="F329" s="42">
        <v>500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f t="shared" si="93"/>
        <v>0</v>
      </c>
      <c r="M329" s="42">
        <v>0</v>
      </c>
      <c r="N329" s="42">
        <v>0</v>
      </c>
      <c r="O329" s="42">
        <v>0</v>
      </c>
      <c r="P329" s="42">
        <v>0</v>
      </c>
      <c r="Q329" s="92">
        <v>0</v>
      </c>
    </row>
    <row r="330" spans="1:17" s="5" customFormat="1" ht="12.75">
      <c r="A330" s="68">
        <v>4410</v>
      </c>
      <c r="B330" s="10" t="s">
        <v>55</v>
      </c>
      <c r="C330" s="36">
        <f t="shared" si="94"/>
        <v>200</v>
      </c>
      <c r="D330" s="36">
        <f t="shared" si="95"/>
        <v>200</v>
      </c>
      <c r="E330" s="36">
        <v>0</v>
      </c>
      <c r="F330" s="36">
        <v>200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f t="shared" si="93"/>
        <v>0</v>
      </c>
      <c r="M330" s="36">
        <v>0</v>
      </c>
      <c r="N330" s="36">
        <v>0</v>
      </c>
      <c r="O330" s="36">
        <v>0</v>
      </c>
      <c r="P330" s="36">
        <v>0</v>
      </c>
      <c r="Q330" s="84">
        <v>0</v>
      </c>
    </row>
    <row r="331" spans="1:17" s="5" customFormat="1" ht="12.75">
      <c r="A331" s="68">
        <v>4430</v>
      </c>
      <c r="B331" s="10" t="s">
        <v>23</v>
      </c>
      <c r="C331" s="36">
        <f t="shared" si="94"/>
        <v>130</v>
      </c>
      <c r="D331" s="36">
        <f t="shared" si="95"/>
        <v>130</v>
      </c>
      <c r="E331" s="36">
        <v>0</v>
      </c>
      <c r="F331" s="36">
        <v>130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f t="shared" si="93"/>
        <v>0</v>
      </c>
      <c r="M331" s="36">
        <v>0</v>
      </c>
      <c r="N331" s="36">
        <v>0</v>
      </c>
      <c r="O331" s="36">
        <v>0</v>
      </c>
      <c r="P331" s="36">
        <v>0</v>
      </c>
      <c r="Q331" s="84">
        <v>0</v>
      </c>
    </row>
    <row r="332" spans="1:17" s="5" customFormat="1" ht="12.75">
      <c r="A332" s="68">
        <v>4440</v>
      </c>
      <c r="B332" s="10" t="s">
        <v>57</v>
      </c>
      <c r="C332" s="36">
        <f t="shared" si="94"/>
        <v>3010</v>
      </c>
      <c r="D332" s="36">
        <f t="shared" si="95"/>
        <v>3010</v>
      </c>
      <c r="E332" s="36">
        <v>0</v>
      </c>
      <c r="F332" s="36">
        <v>3010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f t="shared" si="93"/>
        <v>0</v>
      </c>
      <c r="M332" s="36">
        <v>0</v>
      </c>
      <c r="N332" s="36">
        <v>0</v>
      </c>
      <c r="O332" s="36">
        <v>0</v>
      </c>
      <c r="P332" s="36">
        <v>0</v>
      </c>
      <c r="Q332" s="84">
        <v>0</v>
      </c>
    </row>
    <row r="333" spans="1:17" s="5" customFormat="1" ht="12.75">
      <c r="A333" s="68">
        <v>4610</v>
      </c>
      <c r="B333" s="13" t="s">
        <v>30</v>
      </c>
      <c r="C333" s="36">
        <f t="shared" si="94"/>
        <v>500</v>
      </c>
      <c r="D333" s="36">
        <f t="shared" si="95"/>
        <v>500</v>
      </c>
      <c r="E333" s="36">
        <v>0</v>
      </c>
      <c r="F333" s="36">
        <v>500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f t="shared" si="93"/>
        <v>0</v>
      </c>
      <c r="M333" s="36">
        <v>0</v>
      </c>
      <c r="N333" s="36">
        <v>0</v>
      </c>
      <c r="O333" s="36">
        <v>0</v>
      </c>
      <c r="P333" s="36">
        <v>0</v>
      </c>
      <c r="Q333" s="84">
        <v>0</v>
      </c>
    </row>
    <row r="334" spans="1:17" s="5" customFormat="1" ht="22.5">
      <c r="A334" s="68">
        <v>4700</v>
      </c>
      <c r="B334" s="10" t="s">
        <v>58</v>
      </c>
      <c r="C334" s="36">
        <f t="shared" si="94"/>
        <v>1000</v>
      </c>
      <c r="D334" s="36">
        <f t="shared" si="95"/>
        <v>1000</v>
      </c>
      <c r="E334" s="36">
        <v>0</v>
      </c>
      <c r="F334" s="36">
        <v>1000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f t="shared" si="93"/>
        <v>0</v>
      </c>
      <c r="M334" s="36">
        <v>0</v>
      </c>
      <c r="N334" s="36">
        <v>0</v>
      </c>
      <c r="O334" s="36">
        <v>0</v>
      </c>
      <c r="P334" s="36">
        <v>0</v>
      </c>
      <c r="Q334" s="84">
        <v>0</v>
      </c>
    </row>
    <row r="335" spans="1:17" s="9" customFormat="1" ht="76.5">
      <c r="A335" s="83">
        <v>85213</v>
      </c>
      <c r="B335" s="11" t="s">
        <v>87</v>
      </c>
      <c r="C335" s="38">
        <f aca="true" t="shared" si="96" ref="C335:K335">C336</f>
        <v>29852</v>
      </c>
      <c r="D335" s="38">
        <f t="shared" si="96"/>
        <v>29852</v>
      </c>
      <c r="E335" s="38">
        <f t="shared" si="96"/>
        <v>0</v>
      </c>
      <c r="F335" s="38">
        <f t="shared" si="96"/>
        <v>29852</v>
      </c>
      <c r="G335" s="38">
        <f t="shared" si="96"/>
        <v>0</v>
      </c>
      <c r="H335" s="38">
        <f t="shared" si="96"/>
        <v>0</v>
      </c>
      <c r="I335" s="38">
        <f t="shared" si="96"/>
        <v>0</v>
      </c>
      <c r="J335" s="38">
        <f t="shared" si="96"/>
        <v>0</v>
      </c>
      <c r="K335" s="38">
        <f t="shared" si="96"/>
        <v>0</v>
      </c>
      <c r="L335" s="38">
        <f t="shared" si="93"/>
        <v>0</v>
      </c>
      <c r="M335" s="38">
        <f>M336</f>
        <v>0</v>
      </c>
      <c r="N335" s="38">
        <f>N336</f>
        <v>0</v>
      </c>
      <c r="O335" s="38">
        <f>O336</f>
        <v>0</v>
      </c>
      <c r="P335" s="38">
        <f>P336</f>
        <v>0</v>
      </c>
      <c r="Q335" s="75">
        <f>Q336</f>
        <v>0</v>
      </c>
    </row>
    <row r="336" spans="1:17" s="5" customFormat="1" ht="12.75">
      <c r="A336" s="68">
        <v>4130</v>
      </c>
      <c r="B336" s="13" t="s">
        <v>88</v>
      </c>
      <c r="C336" s="36">
        <f>D336+L336</f>
        <v>29852</v>
      </c>
      <c r="D336" s="36">
        <f>SUM(E336:K336)</f>
        <v>29852</v>
      </c>
      <c r="E336" s="36">
        <v>0</v>
      </c>
      <c r="F336" s="36">
        <v>29852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f t="shared" si="93"/>
        <v>0</v>
      </c>
      <c r="M336" s="36">
        <v>0</v>
      </c>
      <c r="N336" s="36">
        <v>0</v>
      </c>
      <c r="O336" s="36">
        <v>0</v>
      </c>
      <c r="P336" s="36">
        <v>0</v>
      </c>
      <c r="Q336" s="84">
        <v>0</v>
      </c>
    </row>
    <row r="337" spans="1:17" s="9" customFormat="1" ht="25.5">
      <c r="A337" s="83">
        <v>85214</v>
      </c>
      <c r="B337" s="11" t="s">
        <v>89</v>
      </c>
      <c r="C337" s="38">
        <f aca="true" t="shared" si="97" ref="C337:K337">SUM(C338:C339)</f>
        <v>220493</v>
      </c>
      <c r="D337" s="38">
        <f t="shared" si="97"/>
        <v>220493</v>
      </c>
      <c r="E337" s="38">
        <f t="shared" si="97"/>
        <v>0</v>
      </c>
      <c r="F337" s="38">
        <f t="shared" si="97"/>
        <v>0</v>
      </c>
      <c r="G337" s="38">
        <f t="shared" si="97"/>
        <v>0</v>
      </c>
      <c r="H337" s="38">
        <f t="shared" si="97"/>
        <v>210493</v>
      </c>
      <c r="I337" s="38">
        <f t="shared" si="97"/>
        <v>10000</v>
      </c>
      <c r="J337" s="38">
        <f t="shared" si="97"/>
        <v>0</v>
      </c>
      <c r="K337" s="38">
        <f t="shared" si="97"/>
        <v>0</v>
      </c>
      <c r="L337" s="38">
        <f t="shared" si="93"/>
        <v>0</v>
      </c>
      <c r="M337" s="38">
        <f>SUM(M338:M339)</f>
        <v>0</v>
      </c>
      <c r="N337" s="38">
        <f>SUM(N338:N339)</f>
        <v>0</v>
      </c>
      <c r="O337" s="38">
        <f>SUM(O338:O339)</f>
        <v>0</v>
      </c>
      <c r="P337" s="38">
        <f>SUM(P338:P339)</f>
        <v>0</v>
      </c>
      <c r="Q337" s="75">
        <f>SUM(Q338:Q339)</f>
        <v>0</v>
      </c>
    </row>
    <row r="338" spans="1:17" s="5" customFormat="1" ht="14.25" customHeight="1">
      <c r="A338" s="68">
        <v>3110</v>
      </c>
      <c r="B338" s="10" t="s">
        <v>86</v>
      </c>
      <c r="C338" s="36">
        <f>D338+L338</f>
        <v>210493</v>
      </c>
      <c r="D338" s="36">
        <f>SUM(E338:K338)</f>
        <v>210493</v>
      </c>
      <c r="E338" s="36">
        <v>0</v>
      </c>
      <c r="F338" s="36">
        <v>0</v>
      </c>
      <c r="G338" s="36">
        <v>0</v>
      </c>
      <c r="H338" s="97">
        <v>210493</v>
      </c>
      <c r="I338" s="36">
        <v>0</v>
      </c>
      <c r="J338" s="36">
        <v>0</v>
      </c>
      <c r="K338" s="36">
        <v>0</v>
      </c>
      <c r="L338" s="36">
        <f t="shared" si="93"/>
        <v>0</v>
      </c>
      <c r="M338" s="36">
        <v>0</v>
      </c>
      <c r="N338" s="36">
        <v>0</v>
      </c>
      <c r="O338" s="36">
        <v>0</v>
      </c>
      <c r="P338" s="36">
        <v>0</v>
      </c>
      <c r="Q338" s="84">
        <v>0</v>
      </c>
    </row>
    <row r="339" spans="1:17" s="5" customFormat="1" ht="14.25" customHeight="1">
      <c r="A339" s="68">
        <v>3119</v>
      </c>
      <c r="B339" s="10" t="s">
        <v>86</v>
      </c>
      <c r="C339" s="36">
        <f>D339+L339</f>
        <v>10000</v>
      </c>
      <c r="D339" s="36">
        <f>SUM(E339:K339)</f>
        <v>10000</v>
      </c>
      <c r="E339" s="36">
        <v>0</v>
      </c>
      <c r="F339" s="36">
        <v>0</v>
      </c>
      <c r="G339" s="36">
        <v>0</v>
      </c>
      <c r="H339" s="36">
        <v>0</v>
      </c>
      <c r="I339" s="36">
        <v>10000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84">
        <v>0</v>
      </c>
    </row>
    <row r="340" spans="1:17" s="9" customFormat="1" ht="12.75">
      <c r="A340" s="83">
        <v>85215</v>
      </c>
      <c r="B340" s="11" t="s">
        <v>90</v>
      </c>
      <c r="C340" s="38">
        <f aca="true" t="shared" si="98" ref="C340:K340">C341</f>
        <v>70000</v>
      </c>
      <c r="D340" s="38">
        <f t="shared" si="98"/>
        <v>70000</v>
      </c>
      <c r="E340" s="38">
        <f t="shared" si="98"/>
        <v>0</v>
      </c>
      <c r="F340" s="38">
        <f t="shared" si="98"/>
        <v>0</v>
      </c>
      <c r="G340" s="38">
        <f t="shared" si="98"/>
        <v>0</v>
      </c>
      <c r="H340" s="38">
        <f t="shared" si="98"/>
        <v>70000</v>
      </c>
      <c r="I340" s="38">
        <f t="shared" si="98"/>
        <v>0</v>
      </c>
      <c r="J340" s="38">
        <f t="shared" si="98"/>
        <v>0</v>
      </c>
      <c r="K340" s="38">
        <f t="shared" si="98"/>
        <v>0</v>
      </c>
      <c r="L340" s="38">
        <f t="shared" si="93"/>
        <v>0</v>
      </c>
      <c r="M340" s="38">
        <f>M341</f>
        <v>0</v>
      </c>
      <c r="N340" s="38">
        <f>N341</f>
        <v>0</v>
      </c>
      <c r="O340" s="38">
        <f>O341</f>
        <v>0</v>
      </c>
      <c r="P340" s="38">
        <f>P341</f>
        <v>0</v>
      </c>
      <c r="Q340" s="75">
        <f>Q341</f>
        <v>0</v>
      </c>
    </row>
    <row r="341" spans="1:17" s="5" customFormat="1" ht="12.75">
      <c r="A341" s="68">
        <v>3110</v>
      </c>
      <c r="B341" s="10" t="s">
        <v>86</v>
      </c>
      <c r="C341" s="36">
        <f>D341+L341</f>
        <v>70000</v>
      </c>
      <c r="D341" s="36">
        <f>SUM(E341:K341)</f>
        <v>70000</v>
      </c>
      <c r="E341" s="36">
        <v>0</v>
      </c>
      <c r="F341" s="36">
        <v>0</v>
      </c>
      <c r="G341" s="36">
        <v>0</v>
      </c>
      <c r="H341" s="97">
        <v>70000</v>
      </c>
      <c r="I341" s="36">
        <v>0</v>
      </c>
      <c r="J341" s="36">
        <v>0</v>
      </c>
      <c r="K341" s="36">
        <v>0</v>
      </c>
      <c r="L341" s="36">
        <f t="shared" si="93"/>
        <v>0</v>
      </c>
      <c r="M341" s="36">
        <v>0</v>
      </c>
      <c r="N341" s="36">
        <v>0</v>
      </c>
      <c r="O341" s="36">
        <v>0</v>
      </c>
      <c r="P341" s="36">
        <v>0</v>
      </c>
      <c r="Q341" s="84">
        <v>0</v>
      </c>
    </row>
    <row r="342" spans="1:17" s="9" customFormat="1" ht="12.75">
      <c r="A342" s="83">
        <v>85216</v>
      </c>
      <c r="B342" s="11" t="s">
        <v>91</v>
      </c>
      <c r="C342" s="38">
        <f aca="true" t="shared" si="99" ref="C342:Q342">C343</f>
        <v>74440</v>
      </c>
      <c r="D342" s="38">
        <f t="shared" si="99"/>
        <v>74440</v>
      </c>
      <c r="E342" s="38">
        <f t="shared" si="99"/>
        <v>0</v>
      </c>
      <c r="F342" s="38">
        <f t="shared" si="99"/>
        <v>0</v>
      </c>
      <c r="G342" s="38">
        <f t="shared" si="99"/>
        <v>0</v>
      </c>
      <c r="H342" s="38">
        <f t="shared" si="99"/>
        <v>74440</v>
      </c>
      <c r="I342" s="38">
        <f t="shared" si="99"/>
        <v>0</v>
      </c>
      <c r="J342" s="38">
        <f t="shared" si="99"/>
        <v>0</v>
      </c>
      <c r="K342" s="38">
        <f t="shared" si="99"/>
        <v>0</v>
      </c>
      <c r="L342" s="38">
        <f t="shared" si="99"/>
        <v>0</v>
      </c>
      <c r="M342" s="38">
        <f t="shared" si="99"/>
        <v>0</v>
      </c>
      <c r="N342" s="38">
        <f t="shared" si="99"/>
        <v>0</v>
      </c>
      <c r="O342" s="38">
        <f t="shared" si="99"/>
        <v>0</v>
      </c>
      <c r="P342" s="38">
        <f t="shared" si="99"/>
        <v>0</v>
      </c>
      <c r="Q342" s="75">
        <f t="shared" si="99"/>
        <v>0</v>
      </c>
    </row>
    <row r="343" spans="1:17" s="5" customFormat="1" ht="12.75">
      <c r="A343" s="68">
        <v>3110</v>
      </c>
      <c r="B343" s="10" t="s">
        <v>86</v>
      </c>
      <c r="C343" s="36">
        <f>D343+L343</f>
        <v>74440</v>
      </c>
      <c r="D343" s="36">
        <f>SUM(E343:K343)</f>
        <v>74440</v>
      </c>
      <c r="E343" s="36">
        <v>0</v>
      </c>
      <c r="F343" s="36">
        <v>0</v>
      </c>
      <c r="G343" s="36">
        <v>0</v>
      </c>
      <c r="H343" s="36">
        <v>74440</v>
      </c>
      <c r="I343" s="36">
        <v>0</v>
      </c>
      <c r="J343" s="36">
        <v>0</v>
      </c>
      <c r="K343" s="36">
        <v>0</v>
      </c>
      <c r="L343" s="36">
        <f t="shared" si="93"/>
        <v>0</v>
      </c>
      <c r="M343" s="36">
        <v>0</v>
      </c>
      <c r="N343" s="36">
        <v>0</v>
      </c>
      <c r="O343" s="36">
        <v>0</v>
      </c>
      <c r="P343" s="36">
        <v>0</v>
      </c>
      <c r="Q343" s="84">
        <v>0</v>
      </c>
    </row>
    <row r="344" spans="1:17" s="9" customFormat="1" ht="12.75">
      <c r="A344" s="83">
        <v>85219</v>
      </c>
      <c r="B344" s="11" t="s">
        <v>92</v>
      </c>
      <c r="C344" s="38">
        <f aca="true" t="shared" si="100" ref="C344:K344">SUM(C345:C365)</f>
        <v>529788</v>
      </c>
      <c r="D344" s="38">
        <f t="shared" si="100"/>
        <v>515788</v>
      </c>
      <c r="E344" s="38">
        <f t="shared" si="100"/>
        <v>384798</v>
      </c>
      <c r="F344" s="38">
        <f t="shared" si="100"/>
        <v>125990</v>
      </c>
      <c r="G344" s="38">
        <f t="shared" si="100"/>
        <v>0</v>
      </c>
      <c r="H344" s="38">
        <f t="shared" si="100"/>
        <v>5000</v>
      </c>
      <c r="I344" s="38">
        <f t="shared" si="100"/>
        <v>0</v>
      </c>
      <c r="J344" s="38">
        <f t="shared" si="100"/>
        <v>0</v>
      </c>
      <c r="K344" s="38">
        <f t="shared" si="100"/>
        <v>0</v>
      </c>
      <c r="L344" s="38">
        <f t="shared" si="93"/>
        <v>14000</v>
      </c>
      <c r="M344" s="38">
        <f>SUM(M345:M365)</f>
        <v>14000</v>
      </c>
      <c r="N344" s="38">
        <f>SUM(N345:N365)</f>
        <v>0</v>
      </c>
      <c r="O344" s="38">
        <f>SUM(O345:O365)</f>
        <v>0</v>
      </c>
      <c r="P344" s="38">
        <f>SUM(P345:P365)</f>
        <v>0</v>
      </c>
      <c r="Q344" s="75">
        <f>SUM(Q345:Q365)</f>
        <v>0</v>
      </c>
    </row>
    <row r="345" spans="1:17" s="5" customFormat="1" ht="12.75">
      <c r="A345" s="68">
        <v>3020</v>
      </c>
      <c r="B345" s="10" t="s">
        <v>51</v>
      </c>
      <c r="C345" s="36">
        <f aca="true" t="shared" si="101" ref="C345:C365">D345+L345</f>
        <v>5000</v>
      </c>
      <c r="D345" s="36">
        <f aca="true" t="shared" si="102" ref="D345:D365">SUM(E345:K345)</f>
        <v>5000</v>
      </c>
      <c r="E345" s="36">
        <v>0</v>
      </c>
      <c r="F345" s="36">
        <v>0</v>
      </c>
      <c r="G345" s="36">
        <v>0</v>
      </c>
      <c r="H345" s="97">
        <v>5000</v>
      </c>
      <c r="I345" s="36">
        <v>0</v>
      </c>
      <c r="J345" s="36">
        <v>0</v>
      </c>
      <c r="K345" s="36">
        <v>0</v>
      </c>
      <c r="L345" s="36">
        <f t="shared" si="93"/>
        <v>0</v>
      </c>
      <c r="M345" s="36">
        <v>0</v>
      </c>
      <c r="N345" s="36">
        <v>0</v>
      </c>
      <c r="O345" s="36">
        <v>0</v>
      </c>
      <c r="P345" s="36">
        <v>0</v>
      </c>
      <c r="Q345" s="84">
        <v>0</v>
      </c>
    </row>
    <row r="346" spans="1:17" s="18" customFormat="1" ht="12.75">
      <c r="A346" s="68">
        <v>4010</v>
      </c>
      <c r="B346" s="10" t="s">
        <v>43</v>
      </c>
      <c r="C346" s="36">
        <f t="shared" si="101"/>
        <v>278018</v>
      </c>
      <c r="D346" s="36">
        <f t="shared" si="102"/>
        <v>278018</v>
      </c>
      <c r="E346" s="36">
        <v>278018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f t="shared" si="93"/>
        <v>0</v>
      </c>
      <c r="M346" s="36">
        <v>0</v>
      </c>
      <c r="N346" s="36">
        <v>0</v>
      </c>
      <c r="O346" s="36">
        <v>0</v>
      </c>
      <c r="P346" s="36">
        <v>0</v>
      </c>
      <c r="Q346" s="84">
        <v>0</v>
      </c>
    </row>
    <row r="347" spans="1:17" s="5" customFormat="1" ht="12.75">
      <c r="A347" s="68">
        <v>4040</v>
      </c>
      <c r="B347" s="10" t="s">
        <v>44</v>
      </c>
      <c r="C347" s="36">
        <f t="shared" si="101"/>
        <v>22580</v>
      </c>
      <c r="D347" s="36">
        <f t="shared" si="102"/>
        <v>22580</v>
      </c>
      <c r="E347" s="36">
        <v>22580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f t="shared" si="93"/>
        <v>0</v>
      </c>
      <c r="M347" s="36">
        <v>0</v>
      </c>
      <c r="N347" s="36">
        <v>0</v>
      </c>
      <c r="O347" s="36">
        <v>0</v>
      </c>
      <c r="P347" s="36">
        <v>0</v>
      </c>
      <c r="Q347" s="84">
        <v>0</v>
      </c>
    </row>
    <row r="348" spans="1:17" s="5" customFormat="1" ht="14.25" customHeight="1">
      <c r="A348" s="68">
        <v>4110</v>
      </c>
      <c r="B348" s="10" t="s">
        <v>45</v>
      </c>
      <c r="C348" s="36">
        <f t="shared" si="101"/>
        <v>54900</v>
      </c>
      <c r="D348" s="36">
        <f t="shared" si="102"/>
        <v>54900</v>
      </c>
      <c r="E348" s="36">
        <v>54900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f t="shared" si="93"/>
        <v>0</v>
      </c>
      <c r="M348" s="36">
        <v>0</v>
      </c>
      <c r="N348" s="36">
        <v>0</v>
      </c>
      <c r="O348" s="36">
        <v>0</v>
      </c>
      <c r="P348" s="36">
        <v>0</v>
      </c>
      <c r="Q348" s="84">
        <v>0</v>
      </c>
    </row>
    <row r="349" spans="1:17" s="5" customFormat="1" ht="12.75">
      <c r="A349" s="68">
        <v>4120</v>
      </c>
      <c r="B349" s="10" t="s">
        <v>46</v>
      </c>
      <c r="C349" s="36">
        <f t="shared" si="101"/>
        <v>7900</v>
      </c>
      <c r="D349" s="36">
        <f t="shared" si="102"/>
        <v>7900</v>
      </c>
      <c r="E349" s="36">
        <v>7900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f t="shared" si="93"/>
        <v>0</v>
      </c>
      <c r="M349" s="36">
        <v>0</v>
      </c>
      <c r="N349" s="36">
        <v>0</v>
      </c>
      <c r="O349" s="36">
        <v>0</v>
      </c>
      <c r="P349" s="36">
        <v>0</v>
      </c>
      <c r="Q349" s="84">
        <v>0</v>
      </c>
    </row>
    <row r="350" spans="1:17" s="5" customFormat="1" ht="12.75">
      <c r="A350" s="68">
        <v>4170</v>
      </c>
      <c r="B350" s="10" t="s">
        <v>27</v>
      </c>
      <c r="C350" s="36">
        <f t="shared" si="101"/>
        <v>21400</v>
      </c>
      <c r="D350" s="36">
        <f t="shared" si="102"/>
        <v>21400</v>
      </c>
      <c r="E350" s="97">
        <v>21400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f t="shared" si="93"/>
        <v>0</v>
      </c>
      <c r="M350" s="36">
        <v>0</v>
      </c>
      <c r="N350" s="36">
        <v>0</v>
      </c>
      <c r="O350" s="36">
        <v>0</v>
      </c>
      <c r="P350" s="36">
        <v>0</v>
      </c>
      <c r="Q350" s="84">
        <v>0</v>
      </c>
    </row>
    <row r="351" spans="1:17" s="5" customFormat="1" ht="12.75">
      <c r="A351" s="68">
        <v>4210</v>
      </c>
      <c r="B351" s="10" t="s">
        <v>22</v>
      </c>
      <c r="C351" s="36">
        <f t="shared" si="101"/>
        <v>48800</v>
      </c>
      <c r="D351" s="36">
        <f t="shared" si="102"/>
        <v>48800</v>
      </c>
      <c r="E351" s="36">
        <v>0</v>
      </c>
      <c r="F351" s="97">
        <v>48800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f t="shared" si="93"/>
        <v>0</v>
      </c>
      <c r="M351" s="36">
        <v>0</v>
      </c>
      <c r="N351" s="36">
        <v>0</v>
      </c>
      <c r="O351" s="36">
        <v>0</v>
      </c>
      <c r="P351" s="36">
        <v>0</v>
      </c>
      <c r="Q351" s="84">
        <v>0</v>
      </c>
    </row>
    <row r="352" spans="1:17" s="5" customFormat="1" ht="12.75">
      <c r="A352" s="86">
        <v>4260</v>
      </c>
      <c r="B352" s="20" t="s">
        <v>35</v>
      </c>
      <c r="C352" s="44">
        <f t="shared" si="101"/>
        <v>3240</v>
      </c>
      <c r="D352" s="44">
        <f t="shared" si="102"/>
        <v>3240</v>
      </c>
      <c r="E352" s="36">
        <v>0</v>
      </c>
      <c r="F352" s="44">
        <v>3240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f aca="true" t="shared" si="103" ref="L352:L404">P352+O352+M352+Q352</f>
        <v>0</v>
      </c>
      <c r="M352" s="44">
        <v>0</v>
      </c>
      <c r="N352" s="44">
        <v>0</v>
      </c>
      <c r="O352" s="44">
        <v>0</v>
      </c>
      <c r="P352" s="44">
        <v>0</v>
      </c>
      <c r="Q352" s="96">
        <v>0</v>
      </c>
    </row>
    <row r="353" spans="1:17" s="5" customFormat="1" ht="12.75">
      <c r="A353" s="81">
        <v>4270</v>
      </c>
      <c r="B353" s="21" t="s">
        <v>28</v>
      </c>
      <c r="C353" s="42">
        <f t="shared" si="101"/>
        <v>6000</v>
      </c>
      <c r="D353" s="42">
        <f t="shared" si="102"/>
        <v>6000</v>
      </c>
      <c r="E353" s="36">
        <v>0</v>
      </c>
      <c r="F353" s="42">
        <v>6000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f t="shared" si="103"/>
        <v>0</v>
      </c>
      <c r="M353" s="42">
        <v>0</v>
      </c>
      <c r="N353" s="42">
        <v>0</v>
      </c>
      <c r="O353" s="42">
        <v>0</v>
      </c>
      <c r="P353" s="42">
        <v>0</v>
      </c>
      <c r="Q353" s="92">
        <v>0</v>
      </c>
    </row>
    <row r="354" spans="1:17" s="5" customFormat="1" ht="12.75">
      <c r="A354" s="68">
        <v>4280</v>
      </c>
      <c r="B354" s="13" t="s">
        <v>52</v>
      </c>
      <c r="C354" s="36">
        <f t="shared" si="101"/>
        <v>600</v>
      </c>
      <c r="D354" s="36">
        <f t="shared" si="102"/>
        <v>600</v>
      </c>
      <c r="E354" s="36">
        <v>0</v>
      </c>
      <c r="F354" s="36">
        <v>600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f t="shared" si="103"/>
        <v>0</v>
      </c>
      <c r="M354" s="36">
        <v>0</v>
      </c>
      <c r="N354" s="36">
        <v>0</v>
      </c>
      <c r="O354" s="36">
        <v>0</v>
      </c>
      <c r="P354" s="36">
        <v>0</v>
      </c>
      <c r="Q354" s="84">
        <v>0</v>
      </c>
    </row>
    <row r="355" spans="1:17" s="5" customFormat="1" ht="12.75">
      <c r="A355" s="68">
        <v>4300</v>
      </c>
      <c r="B355" s="10" t="s">
        <v>25</v>
      </c>
      <c r="C355" s="36">
        <f t="shared" si="101"/>
        <v>32400</v>
      </c>
      <c r="D355" s="36">
        <f t="shared" si="102"/>
        <v>32400</v>
      </c>
      <c r="E355" s="36">
        <v>0</v>
      </c>
      <c r="F355" s="97">
        <v>32400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f t="shared" si="103"/>
        <v>0</v>
      </c>
      <c r="M355" s="36">
        <v>0</v>
      </c>
      <c r="N355" s="36">
        <v>0</v>
      </c>
      <c r="O355" s="36">
        <v>0</v>
      </c>
      <c r="P355" s="36">
        <v>0</v>
      </c>
      <c r="Q355" s="84">
        <v>0</v>
      </c>
    </row>
    <row r="356" spans="1:17" s="5" customFormat="1" ht="12.75">
      <c r="A356" s="68">
        <v>4350</v>
      </c>
      <c r="B356" s="10" t="s">
        <v>53</v>
      </c>
      <c r="C356" s="36">
        <f t="shared" si="101"/>
        <v>900</v>
      </c>
      <c r="D356" s="36">
        <f t="shared" si="102"/>
        <v>900</v>
      </c>
      <c r="E356" s="36">
        <v>0</v>
      </c>
      <c r="F356" s="36">
        <v>900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f t="shared" si="103"/>
        <v>0</v>
      </c>
      <c r="M356" s="36">
        <v>0</v>
      </c>
      <c r="N356" s="36">
        <v>0</v>
      </c>
      <c r="O356" s="36">
        <v>0</v>
      </c>
      <c r="P356" s="36">
        <v>0</v>
      </c>
      <c r="Q356" s="84">
        <v>0</v>
      </c>
    </row>
    <row r="357" spans="1:17" s="5" customFormat="1" ht="33.75">
      <c r="A357" s="68">
        <v>4370</v>
      </c>
      <c r="B357" s="10" t="s">
        <v>54</v>
      </c>
      <c r="C357" s="36">
        <f t="shared" si="101"/>
        <v>5100</v>
      </c>
      <c r="D357" s="36">
        <f t="shared" si="102"/>
        <v>5100</v>
      </c>
      <c r="E357" s="36">
        <v>0</v>
      </c>
      <c r="F357" s="97">
        <v>5100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f t="shared" si="103"/>
        <v>0</v>
      </c>
      <c r="M357" s="36">
        <v>0</v>
      </c>
      <c r="N357" s="36">
        <v>0</v>
      </c>
      <c r="O357" s="36">
        <v>0</v>
      </c>
      <c r="P357" s="36">
        <v>0</v>
      </c>
      <c r="Q357" s="84">
        <v>0</v>
      </c>
    </row>
    <row r="358" spans="1:17" s="5" customFormat="1" ht="12.75">
      <c r="A358" s="68">
        <v>4410</v>
      </c>
      <c r="B358" s="10" t="s">
        <v>55</v>
      </c>
      <c r="C358" s="36">
        <f t="shared" si="101"/>
        <v>4000</v>
      </c>
      <c r="D358" s="36">
        <f t="shared" si="102"/>
        <v>4000</v>
      </c>
      <c r="E358" s="36">
        <v>0</v>
      </c>
      <c r="F358" s="36">
        <v>4000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f t="shared" si="103"/>
        <v>0</v>
      </c>
      <c r="M358" s="36">
        <v>0</v>
      </c>
      <c r="N358" s="36">
        <v>0</v>
      </c>
      <c r="O358" s="36">
        <v>0</v>
      </c>
      <c r="P358" s="36">
        <v>0</v>
      </c>
      <c r="Q358" s="84">
        <v>0</v>
      </c>
    </row>
    <row r="359" spans="1:17" s="5" customFormat="1" ht="12.75">
      <c r="A359" s="68">
        <v>4430</v>
      </c>
      <c r="B359" s="10" t="s">
        <v>23</v>
      </c>
      <c r="C359" s="36">
        <f t="shared" si="101"/>
        <v>3200</v>
      </c>
      <c r="D359" s="36">
        <f t="shared" si="102"/>
        <v>3200</v>
      </c>
      <c r="E359" s="36">
        <v>0</v>
      </c>
      <c r="F359" s="36">
        <v>3200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f t="shared" si="103"/>
        <v>0</v>
      </c>
      <c r="M359" s="36">
        <v>0</v>
      </c>
      <c r="N359" s="36">
        <v>0</v>
      </c>
      <c r="O359" s="36">
        <v>0</v>
      </c>
      <c r="P359" s="36">
        <v>0</v>
      </c>
      <c r="Q359" s="84">
        <v>0</v>
      </c>
    </row>
    <row r="360" spans="1:17" s="5" customFormat="1" ht="12.75">
      <c r="A360" s="68">
        <v>4440</v>
      </c>
      <c r="B360" s="10" t="s">
        <v>57</v>
      </c>
      <c r="C360" s="36">
        <f t="shared" si="101"/>
        <v>11950</v>
      </c>
      <c r="D360" s="36">
        <f t="shared" si="102"/>
        <v>11950</v>
      </c>
      <c r="E360" s="36">
        <v>0</v>
      </c>
      <c r="F360" s="36">
        <v>11950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f t="shared" si="103"/>
        <v>0</v>
      </c>
      <c r="M360" s="36">
        <v>0</v>
      </c>
      <c r="N360" s="36">
        <v>0</v>
      </c>
      <c r="O360" s="36">
        <v>0</v>
      </c>
      <c r="P360" s="36">
        <v>0</v>
      </c>
      <c r="Q360" s="84">
        <v>0</v>
      </c>
    </row>
    <row r="361" spans="1:17" s="5" customFormat="1" ht="12.75">
      <c r="A361" s="68">
        <v>4480</v>
      </c>
      <c r="B361" s="16" t="s">
        <v>36</v>
      </c>
      <c r="C361" s="36">
        <f t="shared" si="101"/>
        <v>1000</v>
      </c>
      <c r="D361" s="36">
        <f t="shared" si="102"/>
        <v>1000</v>
      </c>
      <c r="E361" s="36">
        <v>0</v>
      </c>
      <c r="F361" s="36">
        <v>1000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f t="shared" si="103"/>
        <v>0</v>
      </c>
      <c r="M361" s="36">
        <v>0</v>
      </c>
      <c r="N361" s="36">
        <v>0</v>
      </c>
      <c r="O361" s="36">
        <v>0</v>
      </c>
      <c r="P361" s="36">
        <v>0</v>
      </c>
      <c r="Q361" s="84">
        <v>0</v>
      </c>
    </row>
    <row r="362" spans="1:17" s="5" customFormat="1" ht="15" customHeight="1">
      <c r="A362" s="68">
        <v>4520</v>
      </c>
      <c r="B362" s="10" t="s">
        <v>135</v>
      </c>
      <c r="C362" s="36">
        <f t="shared" si="101"/>
        <v>1800</v>
      </c>
      <c r="D362" s="36">
        <f t="shared" si="102"/>
        <v>1800</v>
      </c>
      <c r="E362" s="36">
        <v>0</v>
      </c>
      <c r="F362" s="36">
        <v>1800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f t="shared" si="103"/>
        <v>0</v>
      </c>
      <c r="M362" s="36">
        <v>0</v>
      </c>
      <c r="N362" s="36">
        <v>0</v>
      </c>
      <c r="O362" s="36">
        <v>0</v>
      </c>
      <c r="P362" s="36">
        <v>0</v>
      </c>
      <c r="Q362" s="84">
        <v>0</v>
      </c>
    </row>
    <row r="363" spans="1:17" s="5" customFormat="1" ht="22.5">
      <c r="A363" s="68">
        <v>4700</v>
      </c>
      <c r="B363" s="10" t="s">
        <v>58</v>
      </c>
      <c r="C363" s="36">
        <f t="shared" si="101"/>
        <v>7000</v>
      </c>
      <c r="D363" s="36">
        <f t="shared" si="102"/>
        <v>7000</v>
      </c>
      <c r="E363" s="36">
        <v>0</v>
      </c>
      <c r="F363" s="36">
        <v>7000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f t="shared" si="103"/>
        <v>0</v>
      </c>
      <c r="M363" s="36">
        <v>0</v>
      </c>
      <c r="N363" s="36">
        <v>0</v>
      </c>
      <c r="O363" s="36">
        <v>0</v>
      </c>
      <c r="P363" s="36">
        <v>0</v>
      </c>
      <c r="Q363" s="84">
        <v>0</v>
      </c>
    </row>
    <row r="364" spans="1:17" s="5" customFormat="1" ht="12.75">
      <c r="A364" s="81">
        <v>6050</v>
      </c>
      <c r="B364" s="13" t="s">
        <v>31</v>
      </c>
      <c r="C364" s="36">
        <f>D364+L364</f>
        <v>10000</v>
      </c>
      <c r="D364" s="36">
        <f>SUM(E364:K364)</f>
        <v>0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42">
        <f t="shared" si="103"/>
        <v>10000</v>
      </c>
      <c r="M364" s="42">
        <v>10000</v>
      </c>
      <c r="N364" s="36">
        <v>0</v>
      </c>
      <c r="O364" s="36">
        <v>0</v>
      </c>
      <c r="P364" s="36">
        <v>0</v>
      </c>
      <c r="Q364" s="84">
        <v>0</v>
      </c>
    </row>
    <row r="365" spans="1:17" s="5" customFormat="1" ht="22.5">
      <c r="A365" s="81">
        <v>6060</v>
      </c>
      <c r="B365" s="21" t="s">
        <v>37</v>
      </c>
      <c r="C365" s="42">
        <f t="shared" si="101"/>
        <v>4000</v>
      </c>
      <c r="D365" s="42">
        <f t="shared" si="102"/>
        <v>0</v>
      </c>
      <c r="E365" s="42">
        <v>0</v>
      </c>
      <c r="F365" s="42"/>
      <c r="G365" s="36">
        <v>0</v>
      </c>
      <c r="H365" s="36">
        <v>0</v>
      </c>
      <c r="I365" s="42">
        <v>0</v>
      </c>
      <c r="J365" s="42">
        <v>0</v>
      </c>
      <c r="K365" s="42">
        <v>0</v>
      </c>
      <c r="L365" s="42">
        <f t="shared" si="103"/>
        <v>4000</v>
      </c>
      <c r="M365" s="43">
        <v>4000</v>
      </c>
      <c r="N365" s="42">
        <v>0</v>
      </c>
      <c r="O365" s="42">
        <v>0</v>
      </c>
      <c r="P365" s="42">
        <v>0</v>
      </c>
      <c r="Q365" s="92">
        <v>0</v>
      </c>
    </row>
    <row r="366" spans="1:17" ht="25.5">
      <c r="A366" s="83">
        <v>85228</v>
      </c>
      <c r="B366" s="11" t="s">
        <v>93</v>
      </c>
      <c r="C366" s="38">
        <f aca="true" t="shared" si="104" ref="C366:K366">SUM(C367:C380)</f>
        <v>321650</v>
      </c>
      <c r="D366" s="38">
        <f t="shared" si="104"/>
        <v>321650</v>
      </c>
      <c r="E366" s="38">
        <f t="shared" si="104"/>
        <v>302740</v>
      </c>
      <c r="F366" s="38">
        <f t="shared" si="104"/>
        <v>16410</v>
      </c>
      <c r="G366" s="38">
        <f t="shared" si="104"/>
        <v>0</v>
      </c>
      <c r="H366" s="38">
        <f t="shared" si="104"/>
        <v>2500</v>
      </c>
      <c r="I366" s="38">
        <f t="shared" si="104"/>
        <v>0</v>
      </c>
      <c r="J366" s="38">
        <f t="shared" si="104"/>
        <v>0</v>
      </c>
      <c r="K366" s="38">
        <f t="shared" si="104"/>
        <v>0</v>
      </c>
      <c r="L366" s="38">
        <f t="shared" si="103"/>
        <v>0</v>
      </c>
      <c r="M366" s="38">
        <f>SUM(M367:M380)</f>
        <v>0</v>
      </c>
      <c r="N366" s="38">
        <f>SUM(N367:N380)</f>
        <v>0</v>
      </c>
      <c r="O366" s="38">
        <f>SUM(O367:O380)</f>
        <v>0</v>
      </c>
      <c r="P366" s="38">
        <f>SUM(P367:P380)</f>
        <v>0</v>
      </c>
      <c r="Q366" s="75">
        <f>SUM(Q367:Q380)</f>
        <v>0</v>
      </c>
    </row>
    <row r="367" spans="1:17" s="5" customFormat="1" ht="12.75">
      <c r="A367" s="86">
        <v>3020</v>
      </c>
      <c r="B367" s="22" t="s">
        <v>51</v>
      </c>
      <c r="C367" s="44">
        <f aca="true" t="shared" si="105" ref="C367:C380">D367+L367</f>
        <v>2500</v>
      </c>
      <c r="D367" s="44">
        <f aca="true" t="shared" si="106" ref="D367:D380">SUM(E367:K367)</f>
        <v>2500</v>
      </c>
      <c r="E367" s="44"/>
      <c r="F367" s="44">
        <v>0</v>
      </c>
      <c r="G367" s="44">
        <v>0</v>
      </c>
      <c r="H367" s="44">
        <v>2500</v>
      </c>
      <c r="I367" s="44">
        <v>0</v>
      </c>
      <c r="J367" s="44">
        <v>0</v>
      </c>
      <c r="K367" s="44">
        <v>0</v>
      </c>
      <c r="L367" s="44">
        <f t="shared" si="103"/>
        <v>0</v>
      </c>
      <c r="M367" s="44">
        <v>0</v>
      </c>
      <c r="N367" s="44">
        <v>0</v>
      </c>
      <c r="O367" s="44">
        <v>0</v>
      </c>
      <c r="P367" s="44">
        <v>0</v>
      </c>
      <c r="Q367" s="96">
        <v>0</v>
      </c>
    </row>
    <row r="368" spans="1:17" s="18" customFormat="1" ht="12.75">
      <c r="A368" s="81">
        <v>4010</v>
      </c>
      <c r="B368" s="21" t="s">
        <v>43</v>
      </c>
      <c r="C368" s="42">
        <f t="shared" si="105"/>
        <v>217800</v>
      </c>
      <c r="D368" s="42">
        <f t="shared" si="106"/>
        <v>217800</v>
      </c>
      <c r="E368" s="42">
        <v>217800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f t="shared" si="103"/>
        <v>0</v>
      </c>
      <c r="M368" s="42">
        <v>0</v>
      </c>
      <c r="N368" s="42">
        <v>0</v>
      </c>
      <c r="O368" s="42">
        <v>0</v>
      </c>
      <c r="P368" s="42">
        <v>0</v>
      </c>
      <c r="Q368" s="92">
        <v>0</v>
      </c>
    </row>
    <row r="369" spans="1:17" s="5" customFormat="1" ht="12.75">
      <c r="A369" s="68">
        <v>4040</v>
      </c>
      <c r="B369" s="10" t="s">
        <v>44</v>
      </c>
      <c r="C369" s="36">
        <f t="shared" si="105"/>
        <v>16240</v>
      </c>
      <c r="D369" s="36">
        <f t="shared" si="106"/>
        <v>16240</v>
      </c>
      <c r="E369" s="36">
        <v>16240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f t="shared" si="103"/>
        <v>0</v>
      </c>
      <c r="M369" s="36">
        <v>0</v>
      </c>
      <c r="N369" s="36">
        <v>0</v>
      </c>
      <c r="O369" s="36">
        <v>0</v>
      </c>
      <c r="P369" s="36">
        <v>0</v>
      </c>
      <c r="Q369" s="84">
        <v>0</v>
      </c>
    </row>
    <row r="370" spans="1:17" s="5" customFormat="1" ht="14.25" customHeight="1">
      <c r="A370" s="68">
        <v>4110</v>
      </c>
      <c r="B370" s="10" t="s">
        <v>45</v>
      </c>
      <c r="C370" s="36">
        <f t="shared" si="105"/>
        <v>43300</v>
      </c>
      <c r="D370" s="36">
        <f t="shared" si="106"/>
        <v>43300</v>
      </c>
      <c r="E370" s="36">
        <v>43300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f t="shared" si="103"/>
        <v>0</v>
      </c>
      <c r="M370" s="36">
        <v>0</v>
      </c>
      <c r="N370" s="36">
        <v>0</v>
      </c>
      <c r="O370" s="36">
        <v>0</v>
      </c>
      <c r="P370" s="36">
        <v>0</v>
      </c>
      <c r="Q370" s="84">
        <v>0</v>
      </c>
    </row>
    <row r="371" spans="1:17" s="5" customFormat="1" ht="12.75">
      <c r="A371" s="68">
        <v>4120</v>
      </c>
      <c r="B371" s="10" t="s">
        <v>46</v>
      </c>
      <c r="C371" s="36">
        <f t="shared" si="105"/>
        <v>6200</v>
      </c>
      <c r="D371" s="36">
        <f t="shared" si="106"/>
        <v>6200</v>
      </c>
      <c r="E371" s="36">
        <v>6200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f t="shared" si="103"/>
        <v>0</v>
      </c>
      <c r="M371" s="36">
        <v>0</v>
      </c>
      <c r="N371" s="36">
        <v>0</v>
      </c>
      <c r="O371" s="36">
        <v>0</v>
      </c>
      <c r="P371" s="36">
        <v>0</v>
      </c>
      <c r="Q371" s="84">
        <v>0</v>
      </c>
    </row>
    <row r="372" spans="1:17" s="5" customFormat="1" ht="15" customHeight="1">
      <c r="A372" s="68">
        <v>4170</v>
      </c>
      <c r="B372" s="10" t="s">
        <v>27</v>
      </c>
      <c r="C372" s="36">
        <f t="shared" si="105"/>
        <v>19200</v>
      </c>
      <c r="D372" s="36">
        <f t="shared" si="106"/>
        <v>19200</v>
      </c>
      <c r="E372" s="36">
        <v>19200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f t="shared" si="103"/>
        <v>0</v>
      </c>
      <c r="M372" s="36">
        <v>0</v>
      </c>
      <c r="N372" s="36">
        <v>0</v>
      </c>
      <c r="O372" s="36">
        <v>0</v>
      </c>
      <c r="P372" s="36">
        <v>0</v>
      </c>
      <c r="Q372" s="84">
        <v>0</v>
      </c>
    </row>
    <row r="373" spans="1:17" s="5" customFormat="1" ht="12.75">
      <c r="A373" s="68">
        <v>4210</v>
      </c>
      <c r="B373" s="10" t="s">
        <v>22</v>
      </c>
      <c r="C373" s="36">
        <f t="shared" si="105"/>
        <v>2000</v>
      </c>
      <c r="D373" s="36">
        <f t="shared" si="106"/>
        <v>2000</v>
      </c>
      <c r="E373" s="36">
        <v>0</v>
      </c>
      <c r="F373" s="36">
        <v>2000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f t="shared" si="103"/>
        <v>0</v>
      </c>
      <c r="M373" s="36">
        <v>0</v>
      </c>
      <c r="N373" s="36">
        <v>0</v>
      </c>
      <c r="O373" s="36">
        <v>0</v>
      </c>
      <c r="P373" s="36">
        <v>0</v>
      </c>
      <c r="Q373" s="84">
        <v>0</v>
      </c>
    </row>
    <row r="374" spans="1:17" s="5" customFormat="1" ht="12.75">
      <c r="A374" s="68">
        <v>4260</v>
      </c>
      <c r="B374" s="13" t="s">
        <v>35</v>
      </c>
      <c r="C374" s="36">
        <f t="shared" si="105"/>
        <v>400</v>
      </c>
      <c r="D374" s="36">
        <f t="shared" si="106"/>
        <v>400</v>
      </c>
      <c r="E374" s="36">
        <v>0</v>
      </c>
      <c r="F374" s="36">
        <v>400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f t="shared" si="103"/>
        <v>0</v>
      </c>
      <c r="M374" s="36">
        <v>0</v>
      </c>
      <c r="N374" s="36">
        <v>0</v>
      </c>
      <c r="O374" s="36">
        <v>0</v>
      </c>
      <c r="P374" s="36">
        <v>0</v>
      </c>
      <c r="Q374" s="84">
        <v>0</v>
      </c>
    </row>
    <row r="375" spans="1:17" s="5" customFormat="1" ht="12.75">
      <c r="A375" s="68">
        <v>4280</v>
      </c>
      <c r="B375" s="13" t="s">
        <v>52</v>
      </c>
      <c r="C375" s="36">
        <f t="shared" si="105"/>
        <v>600</v>
      </c>
      <c r="D375" s="36">
        <f t="shared" si="106"/>
        <v>600</v>
      </c>
      <c r="E375" s="36">
        <v>0</v>
      </c>
      <c r="F375" s="36">
        <v>600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f t="shared" si="103"/>
        <v>0</v>
      </c>
      <c r="M375" s="36">
        <v>0</v>
      </c>
      <c r="N375" s="36">
        <v>0</v>
      </c>
      <c r="O375" s="36">
        <v>0</v>
      </c>
      <c r="P375" s="36">
        <v>0</v>
      </c>
      <c r="Q375" s="84">
        <v>0</v>
      </c>
    </row>
    <row r="376" spans="1:17" s="5" customFormat="1" ht="12.75">
      <c r="A376" s="68">
        <v>4300</v>
      </c>
      <c r="B376" s="10" t="s">
        <v>25</v>
      </c>
      <c r="C376" s="36">
        <f t="shared" si="105"/>
        <v>1000</v>
      </c>
      <c r="D376" s="36">
        <f t="shared" si="106"/>
        <v>1000</v>
      </c>
      <c r="E376" s="36">
        <v>0</v>
      </c>
      <c r="F376" s="97">
        <v>1000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f t="shared" si="103"/>
        <v>0</v>
      </c>
      <c r="M376" s="36">
        <v>0</v>
      </c>
      <c r="N376" s="36">
        <v>0</v>
      </c>
      <c r="O376" s="36">
        <v>0</v>
      </c>
      <c r="P376" s="36">
        <v>0</v>
      </c>
      <c r="Q376" s="84">
        <v>0</v>
      </c>
    </row>
    <row r="377" spans="1:17" s="5" customFormat="1" ht="33.75">
      <c r="A377" s="68">
        <v>4370</v>
      </c>
      <c r="B377" s="10" t="s">
        <v>54</v>
      </c>
      <c r="C377" s="36">
        <f t="shared" si="105"/>
        <v>100</v>
      </c>
      <c r="D377" s="36">
        <f t="shared" si="106"/>
        <v>100</v>
      </c>
      <c r="E377" s="36">
        <v>0</v>
      </c>
      <c r="F377" s="97">
        <v>100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f t="shared" si="103"/>
        <v>0</v>
      </c>
      <c r="M377" s="36">
        <v>0</v>
      </c>
      <c r="N377" s="36">
        <v>0</v>
      </c>
      <c r="O377" s="36">
        <v>0</v>
      </c>
      <c r="P377" s="36">
        <v>0</v>
      </c>
      <c r="Q377" s="84">
        <v>0</v>
      </c>
    </row>
    <row r="378" spans="1:17" s="5" customFormat="1" ht="12.75">
      <c r="A378" s="68">
        <v>4410</v>
      </c>
      <c r="B378" s="10" t="s">
        <v>55</v>
      </c>
      <c r="C378" s="36">
        <f t="shared" si="105"/>
        <v>500</v>
      </c>
      <c r="D378" s="36">
        <f t="shared" si="106"/>
        <v>500</v>
      </c>
      <c r="E378" s="36">
        <v>0</v>
      </c>
      <c r="F378" s="36">
        <v>500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f t="shared" si="103"/>
        <v>0</v>
      </c>
      <c r="M378" s="36">
        <v>0</v>
      </c>
      <c r="N378" s="36">
        <v>0</v>
      </c>
      <c r="O378" s="36">
        <v>0</v>
      </c>
      <c r="P378" s="36">
        <v>0</v>
      </c>
      <c r="Q378" s="84">
        <v>0</v>
      </c>
    </row>
    <row r="379" spans="1:17" s="5" customFormat="1" ht="12.75">
      <c r="A379" s="68">
        <v>4440</v>
      </c>
      <c r="B379" s="10" t="s">
        <v>57</v>
      </c>
      <c r="C379" s="36">
        <f t="shared" si="105"/>
        <v>11310</v>
      </c>
      <c r="D379" s="36">
        <f t="shared" si="106"/>
        <v>11310</v>
      </c>
      <c r="E379" s="36">
        <v>0</v>
      </c>
      <c r="F379" s="36">
        <v>11310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f t="shared" si="103"/>
        <v>0</v>
      </c>
      <c r="M379" s="36">
        <v>0</v>
      </c>
      <c r="N379" s="36">
        <v>0</v>
      </c>
      <c r="O379" s="36">
        <v>0</v>
      </c>
      <c r="P379" s="36">
        <v>0</v>
      </c>
      <c r="Q379" s="84">
        <v>0</v>
      </c>
    </row>
    <row r="380" spans="1:17" s="5" customFormat="1" ht="22.5">
      <c r="A380" s="68">
        <v>4700</v>
      </c>
      <c r="B380" s="10" t="s">
        <v>58</v>
      </c>
      <c r="C380" s="36">
        <f t="shared" si="105"/>
        <v>500</v>
      </c>
      <c r="D380" s="36">
        <f t="shared" si="106"/>
        <v>500</v>
      </c>
      <c r="E380" s="36">
        <v>0</v>
      </c>
      <c r="F380" s="97">
        <v>500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f t="shared" si="103"/>
        <v>0</v>
      </c>
      <c r="M380" s="36">
        <v>0</v>
      </c>
      <c r="N380" s="36">
        <v>0</v>
      </c>
      <c r="O380" s="36">
        <v>0</v>
      </c>
      <c r="P380" s="36">
        <v>0</v>
      </c>
      <c r="Q380" s="84">
        <v>0</v>
      </c>
    </row>
    <row r="381" spans="1:17" ht="12.75">
      <c r="A381" s="83">
        <v>85295</v>
      </c>
      <c r="B381" s="11" t="s">
        <v>21</v>
      </c>
      <c r="C381" s="38">
        <f aca="true" t="shared" si="107" ref="C381:K381">SUM(C382:C404)</f>
        <v>542114</v>
      </c>
      <c r="D381" s="38">
        <f t="shared" si="107"/>
        <v>542114</v>
      </c>
      <c r="E381" s="38">
        <f t="shared" si="107"/>
        <v>147710</v>
      </c>
      <c r="F381" s="38">
        <f t="shared" si="107"/>
        <v>131310</v>
      </c>
      <c r="G381" s="38">
        <f t="shared" si="107"/>
        <v>2500</v>
      </c>
      <c r="H381" s="38">
        <f t="shared" si="107"/>
        <v>251982</v>
      </c>
      <c r="I381" s="38">
        <f t="shared" si="107"/>
        <v>8612</v>
      </c>
      <c r="J381" s="38">
        <f t="shared" si="107"/>
        <v>0</v>
      </c>
      <c r="K381" s="38">
        <f t="shared" si="107"/>
        <v>0</v>
      </c>
      <c r="L381" s="38">
        <f t="shared" si="103"/>
        <v>0</v>
      </c>
      <c r="M381" s="38">
        <f>SUM(M382:M404)</f>
        <v>0</v>
      </c>
      <c r="N381" s="38">
        <f>SUM(N382:N404)</f>
        <v>0</v>
      </c>
      <c r="O381" s="38">
        <f>SUM(O382:O404)</f>
        <v>0</v>
      </c>
      <c r="P381" s="38">
        <f>SUM(P382:P404)</f>
        <v>0</v>
      </c>
      <c r="Q381" s="75">
        <f>SUM(Q382:Q404)</f>
        <v>0</v>
      </c>
    </row>
    <row r="382" spans="1:17" s="5" customFormat="1" ht="45">
      <c r="A382" s="86">
        <v>2830</v>
      </c>
      <c r="B382" s="10" t="s">
        <v>127</v>
      </c>
      <c r="C382" s="44">
        <f aca="true" t="shared" si="108" ref="C382:C404">D382+L382</f>
        <v>2500</v>
      </c>
      <c r="D382" s="44">
        <f aca="true" t="shared" si="109" ref="D382:D404">SUM(E382:K382)</f>
        <v>2500</v>
      </c>
      <c r="E382" s="36">
        <v>0</v>
      </c>
      <c r="F382" s="36">
        <v>0</v>
      </c>
      <c r="G382" s="44">
        <v>2500</v>
      </c>
      <c r="H382" s="36">
        <v>0</v>
      </c>
      <c r="I382" s="44">
        <v>0</v>
      </c>
      <c r="J382" s="44">
        <v>0</v>
      </c>
      <c r="K382" s="44">
        <v>0</v>
      </c>
      <c r="L382" s="44">
        <f t="shared" si="103"/>
        <v>0</v>
      </c>
      <c r="M382" s="44">
        <v>0</v>
      </c>
      <c r="N382" s="44">
        <v>0</v>
      </c>
      <c r="O382" s="44">
        <v>0</v>
      </c>
      <c r="P382" s="44">
        <v>0</v>
      </c>
      <c r="Q382" s="96">
        <v>0</v>
      </c>
    </row>
    <row r="383" spans="1:17" s="5" customFormat="1" ht="12.75">
      <c r="A383" s="81">
        <v>3020</v>
      </c>
      <c r="B383" s="21" t="s">
        <v>51</v>
      </c>
      <c r="C383" s="42">
        <f t="shared" si="108"/>
        <v>500</v>
      </c>
      <c r="D383" s="42">
        <f t="shared" si="109"/>
        <v>500</v>
      </c>
      <c r="E383" s="36">
        <v>0</v>
      </c>
      <c r="F383" s="36">
        <v>0</v>
      </c>
      <c r="G383" s="36">
        <v>0</v>
      </c>
      <c r="H383" s="42">
        <v>500</v>
      </c>
      <c r="I383" s="42">
        <v>0</v>
      </c>
      <c r="J383" s="42">
        <v>0</v>
      </c>
      <c r="K383" s="42">
        <v>0</v>
      </c>
      <c r="L383" s="42">
        <f t="shared" si="103"/>
        <v>0</v>
      </c>
      <c r="M383" s="42">
        <v>0</v>
      </c>
      <c r="N383" s="42">
        <v>0</v>
      </c>
      <c r="O383" s="42">
        <v>0</v>
      </c>
      <c r="P383" s="42">
        <v>0</v>
      </c>
      <c r="Q383" s="92">
        <v>0</v>
      </c>
    </row>
    <row r="384" spans="1:17" s="5" customFormat="1" ht="12.75">
      <c r="A384" s="81">
        <v>3110</v>
      </c>
      <c r="B384" s="10" t="s">
        <v>86</v>
      </c>
      <c r="C384" s="42">
        <f>D384+L384</f>
        <v>251482</v>
      </c>
      <c r="D384" s="42">
        <f>SUM(E384:K384)</f>
        <v>251482</v>
      </c>
      <c r="E384" s="36">
        <v>0</v>
      </c>
      <c r="F384" s="36">
        <v>0</v>
      </c>
      <c r="G384" s="36">
        <v>0</v>
      </c>
      <c r="H384" s="42">
        <v>251482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84">
        <v>0</v>
      </c>
    </row>
    <row r="385" spans="1:17" s="5" customFormat="1" ht="12.75">
      <c r="A385" s="81">
        <v>3119</v>
      </c>
      <c r="B385" s="10" t="s">
        <v>86</v>
      </c>
      <c r="C385" s="42">
        <f>D385+L385</f>
        <v>8612</v>
      </c>
      <c r="D385" s="42">
        <f>SUM(E385:K385)</f>
        <v>8612</v>
      </c>
      <c r="E385" s="36">
        <v>0</v>
      </c>
      <c r="F385" s="36">
        <v>0</v>
      </c>
      <c r="G385" s="36">
        <v>0</v>
      </c>
      <c r="H385" s="36">
        <v>0</v>
      </c>
      <c r="I385" s="42">
        <v>8612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84">
        <v>0</v>
      </c>
    </row>
    <row r="386" spans="1:17" s="5" customFormat="1" ht="12.75">
      <c r="A386" s="68">
        <v>4010</v>
      </c>
      <c r="B386" s="10" t="s">
        <v>43</v>
      </c>
      <c r="C386" s="36">
        <f t="shared" si="108"/>
        <v>110160</v>
      </c>
      <c r="D386" s="36">
        <f t="shared" si="109"/>
        <v>110160</v>
      </c>
      <c r="E386" s="36">
        <v>110160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f t="shared" si="103"/>
        <v>0</v>
      </c>
      <c r="M386" s="36">
        <v>0</v>
      </c>
      <c r="N386" s="36">
        <v>0</v>
      </c>
      <c r="O386" s="36">
        <v>0</v>
      </c>
      <c r="P386" s="36">
        <v>0</v>
      </c>
      <c r="Q386" s="84">
        <v>0</v>
      </c>
    </row>
    <row r="387" spans="1:17" s="5" customFormat="1" ht="12.75">
      <c r="A387" s="68">
        <v>4040</v>
      </c>
      <c r="B387" s="10" t="s">
        <v>44</v>
      </c>
      <c r="C387" s="36">
        <f t="shared" si="108"/>
        <v>8600</v>
      </c>
      <c r="D387" s="36">
        <f t="shared" si="109"/>
        <v>8600</v>
      </c>
      <c r="E387" s="36">
        <v>8600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f t="shared" si="103"/>
        <v>0</v>
      </c>
      <c r="M387" s="36">
        <v>0</v>
      </c>
      <c r="N387" s="36">
        <v>0</v>
      </c>
      <c r="O387" s="36">
        <v>0</v>
      </c>
      <c r="P387" s="36">
        <v>0</v>
      </c>
      <c r="Q387" s="84">
        <v>0</v>
      </c>
    </row>
    <row r="388" spans="1:17" s="5" customFormat="1" ht="14.25" customHeight="1">
      <c r="A388" s="68">
        <v>4110</v>
      </c>
      <c r="B388" s="10" t="s">
        <v>45</v>
      </c>
      <c r="C388" s="36">
        <f t="shared" si="108"/>
        <v>21800</v>
      </c>
      <c r="D388" s="36">
        <f t="shared" si="109"/>
        <v>21800</v>
      </c>
      <c r="E388" s="36">
        <v>21800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f t="shared" si="103"/>
        <v>0</v>
      </c>
      <c r="M388" s="36">
        <v>0</v>
      </c>
      <c r="N388" s="36">
        <v>0</v>
      </c>
      <c r="O388" s="36">
        <v>0</v>
      </c>
      <c r="P388" s="36">
        <v>0</v>
      </c>
      <c r="Q388" s="84">
        <v>0</v>
      </c>
    </row>
    <row r="389" spans="1:17" s="5" customFormat="1" ht="12.75">
      <c r="A389" s="68">
        <v>4120</v>
      </c>
      <c r="B389" s="10" t="s">
        <v>46</v>
      </c>
      <c r="C389" s="36">
        <f t="shared" si="108"/>
        <v>3150</v>
      </c>
      <c r="D389" s="36">
        <f t="shared" si="109"/>
        <v>3150</v>
      </c>
      <c r="E389" s="36">
        <v>3150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f t="shared" si="103"/>
        <v>0</v>
      </c>
      <c r="M389" s="36">
        <v>0</v>
      </c>
      <c r="N389" s="36">
        <v>0</v>
      </c>
      <c r="O389" s="36">
        <v>0</v>
      </c>
      <c r="P389" s="36">
        <v>0</v>
      </c>
      <c r="Q389" s="84">
        <v>0</v>
      </c>
    </row>
    <row r="390" spans="1:17" s="5" customFormat="1" ht="12.75">
      <c r="A390" s="68">
        <v>4170</v>
      </c>
      <c r="B390" s="10" t="s">
        <v>27</v>
      </c>
      <c r="C390" s="36">
        <f t="shared" si="108"/>
        <v>4000</v>
      </c>
      <c r="D390" s="36">
        <f t="shared" si="109"/>
        <v>4000</v>
      </c>
      <c r="E390" s="97">
        <v>4000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f t="shared" si="103"/>
        <v>0</v>
      </c>
      <c r="M390" s="36">
        <v>0</v>
      </c>
      <c r="N390" s="36">
        <v>0</v>
      </c>
      <c r="O390" s="36">
        <v>0</v>
      </c>
      <c r="P390" s="36">
        <v>0</v>
      </c>
      <c r="Q390" s="84">
        <v>0</v>
      </c>
    </row>
    <row r="391" spans="1:17" s="5" customFormat="1" ht="15.75" customHeight="1">
      <c r="A391" s="68">
        <v>4210</v>
      </c>
      <c r="B391" s="10" t="s">
        <v>22</v>
      </c>
      <c r="C391" s="36">
        <f t="shared" si="108"/>
        <v>74800</v>
      </c>
      <c r="D391" s="36">
        <f t="shared" si="109"/>
        <v>74800</v>
      </c>
      <c r="E391" s="36">
        <v>0</v>
      </c>
      <c r="F391" s="97">
        <v>74800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f t="shared" si="103"/>
        <v>0</v>
      </c>
      <c r="M391" s="36">
        <v>0</v>
      </c>
      <c r="N391" s="36">
        <v>0</v>
      </c>
      <c r="O391" s="36">
        <v>0</v>
      </c>
      <c r="P391" s="36">
        <v>0</v>
      </c>
      <c r="Q391" s="84">
        <v>0</v>
      </c>
    </row>
    <row r="392" spans="1:17" s="5" customFormat="1" ht="12.75">
      <c r="A392" s="68">
        <v>4220</v>
      </c>
      <c r="B392" s="10" t="s">
        <v>76</v>
      </c>
      <c r="C392" s="36">
        <f t="shared" si="108"/>
        <v>10200</v>
      </c>
      <c r="D392" s="36">
        <f t="shared" si="109"/>
        <v>10200</v>
      </c>
      <c r="E392" s="36">
        <v>0</v>
      </c>
      <c r="F392" s="36">
        <v>10200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f t="shared" si="103"/>
        <v>0</v>
      </c>
      <c r="M392" s="36">
        <v>0</v>
      </c>
      <c r="N392" s="36">
        <v>0</v>
      </c>
      <c r="O392" s="36">
        <v>0</v>
      </c>
      <c r="P392" s="36">
        <v>0</v>
      </c>
      <c r="Q392" s="84">
        <v>0</v>
      </c>
    </row>
    <row r="393" spans="1:17" s="5" customFormat="1" ht="12.75">
      <c r="A393" s="68">
        <v>4240</v>
      </c>
      <c r="B393" s="13" t="s">
        <v>74</v>
      </c>
      <c r="C393" s="42">
        <f>D393+L393</f>
        <v>3500</v>
      </c>
      <c r="D393" s="42">
        <f>SUM(E393:K393)</f>
        <v>3500</v>
      </c>
      <c r="E393" s="36">
        <v>0</v>
      </c>
      <c r="F393" s="36">
        <v>3500</v>
      </c>
      <c r="G393" s="36">
        <v>0</v>
      </c>
      <c r="H393" s="36">
        <v>0</v>
      </c>
      <c r="I393" s="36"/>
      <c r="J393" s="36"/>
      <c r="K393" s="36"/>
      <c r="L393" s="36"/>
      <c r="M393" s="36"/>
      <c r="N393" s="36"/>
      <c r="O393" s="36"/>
      <c r="P393" s="36"/>
      <c r="Q393" s="84"/>
    </row>
    <row r="394" spans="1:17" s="5" customFormat="1" ht="12.75">
      <c r="A394" s="68">
        <v>4260</v>
      </c>
      <c r="B394" s="10" t="s">
        <v>35</v>
      </c>
      <c r="C394" s="42">
        <f>D394+L394</f>
        <v>300</v>
      </c>
      <c r="D394" s="42">
        <f>SUM(E394:K394)</f>
        <v>300</v>
      </c>
      <c r="E394" s="36">
        <v>0</v>
      </c>
      <c r="F394" s="36">
        <v>300</v>
      </c>
      <c r="G394" s="36">
        <v>0</v>
      </c>
      <c r="H394" s="36">
        <v>0</v>
      </c>
      <c r="I394" s="36"/>
      <c r="J394" s="36"/>
      <c r="K394" s="36"/>
      <c r="L394" s="36"/>
      <c r="M394" s="36"/>
      <c r="N394" s="36"/>
      <c r="O394" s="36"/>
      <c r="P394" s="36"/>
      <c r="Q394" s="84"/>
    </row>
    <row r="395" spans="1:17" s="5" customFormat="1" ht="12.75">
      <c r="A395" s="68">
        <v>4270</v>
      </c>
      <c r="B395" s="10" t="s">
        <v>28</v>
      </c>
      <c r="C395" s="36">
        <f t="shared" si="108"/>
        <v>10000</v>
      </c>
      <c r="D395" s="36">
        <f t="shared" si="109"/>
        <v>10000</v>
      </c>
      <c r="E395" s="36">
        <v>0</v>
      </c>
      <c r="F395" s="36">
        <v>10000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f t="shared" si="103"/>
        <v>0</v>
      </c>
      <c r="M395" s="36">
        <v>0</v>
      </c>
      <c r="N395" s="36">
        <v>0</v>
      </c>
      <c r="O395" s="36">
        <v>0</v>
      </c>
      <c r="P395" s="36">
        <v>0</v>
      </c>
      <c r="Q395" s="84">
        <v>0</v>
      </c>
    </row>
    <row r="396" spans="1:17" s="5" customFormat="1" ht="12.75">
      <c r="A396" s="68">
        <v>4280</v>
      </c>
      <c r="B396" s="13" t="s">
        <v>52</v>
      </c>
      <c r="C396" s="36">
        <f t="shared" si="108"/>
        <v>300</v>
      </c>
      <c r="D396" s="36">
        <f t="shared" si="109"/>
        <v>300</v>
      </c>
      <c r="E396" s="36">
        <v>0</v>
      </c>
      <c r="F396" s="36">
        <v>300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f t="shared" si="103"/>
        <v>0</v>
      </c>
      <c r="M396" s="36">
        <v>0</v>
      </c>
      <c r="N396" s="36">
        <v>0</v>
      </c>
      <c r="O396" s="36">
        <v>0</v>
      </c>
      <c r="P396" s="36">
        <v>0</v>
      </c>
      <c r="Q396" s="84">
        <v>0</v>
      </c>
    </row>
    <row r="397" spans="1:17" s="5" customFormat="1" ht="12.75">
      <c r="A397" s="86">
        <v>4300</v>
      </c>
      <c r="B397" s="22" t="s">
        <v>25</v>
      </c>
      <c r="C397" s="44">
        <f t="shared" si="108"/>
        <v>17700</v>
      </c>
      <c r="D397" s="44">
        <f t="shared" si="109"/>
        <v>17700</v>
      </c>
      <c r="E397" s="36">
        <v>0</v>
      </c>
      <c r="F397" s="99">
        <v>17700</v>
      </c>
      <c r="G397" s="36">
        <v>0</v>
      </c>
      <c r="H397" s="36">
        <v>0</v>
      </c>
      <c r="I397" s="44">
        <v>0</v>
      </c>
      <c r="J397" s="44">
        <v>0</v>
      </c>
      <c r="K397" s="44">
        <v>0</v>
      </c>
      <c r="L397" s="44">
        <f t="shared" si="103"/>
        <v>0</v>
      </c>
      <c r="M397" s="44">
        <v>0</v>
      </c>
      <c r="N397" s="44">
        <v>0</v>
      </c>
      <c r="O397" s="44">
        <v>0</v>
      </c>
      <c r="P397" s="44">
        <v>0</v>
      </c>
      <c r="Q397" s="96">
        <v>0</v>
      </c>
    </row>
    <row r="398" spans="1:17" s="5" customFormat="1" ht="12.75">
      <c r="A398" s="81">
        <v>4350</v>
      </c>
      <c r="B398" s="21" t="s">
        <v>53</v>
      </c>
      <c r="C398" s="42">
        <f t="shared" si="108"/>
        <v>600</v>
      </c>
      <c r="D398" s="42">
        <f t="shared" si="109"/>
        <v>600</v>
      </c>
      <c r="E398" s="36">
        <v>0</v>
      </c>
      <c r="F398" s="36">
        <v>600</v>
      </c>
      <c r="G398" s="36">
        <v>0</v>
      </c>
      <c r="H398" s="36">
        <v>0</v>
      </c>
      <c r="I398" s="42">
        <v>0</v>
      </c>
      <c r="J398" s="42">
        <v>0</v>
      </c>
      <c r="K398" s="42">
        <v>0</v>
      </c>
      <c r="L398" s="42">
        <f t="shared" si="103"/>
        <v>0</v>
      </c>
      <c r="M398" s="42">
        <v>0</v>
      </c>
      <c r="N398" s="42">
        <v>0</v>
      </c>
      <c r="O398" s="42">
        <v>0</v>
      </c>
      <c r="P398" s="42">
        <v>0</v>
      </c>
      <c r="Q398" s="92">
        <v>0</v>
      </c>
    </row>
    <row r="399" spans="1:17" s="5" customFormat="1" ht="33.75">
      <c r="A399" s="68">
        <v>4370</v>
      </c>
      <c r="B399" s="10" t="s">
        <v>54</v>
      </c>
      <c r="C399" s="36">
        <f t="shared" si="108"/>
        <v>1160</v>
      </c>
      <c r="D399" s="36">
        <f t="shared" si="109"/>
        <v>1160</v>
      </c>
      <c r="E399" s="36">
        <v>0</v>
      </c>
      <c r="F399" s="36">
        <v>1160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f t="shared" si="103"/>
        <v>0</v>
      </c>
      <c r="M399" s="36">
        <v>0</v>
      </c>
      <c r="N399" s="36">
        <v>0</v>
      </c>
      <c r="O399" s="36">
        <v>0</v>
      </c>
      <c r="P399" s="36">
        <v>0</v>
      </c>
      <c r="Q399" s="84">
        <v>0</v>
      </c>
    </row>
    <row r="400" spans="1:17" s="5" customFormat="1" ht="12.75">
      <c r="A400" s="68">
        <v>4410</v>
      </c>
      <c r="B400" s="10" t="s">
        <v>55</v>
      </c>
      <c r="C400" s="36">
        <f t="shared" si="108"/>
        <v>1500</v>
      </c>
      <c r="D400" s="36">
        <f t="shared" si="109"/>
        <v>1500</v>
      </c>
      <c r="E400" s="36">
        <v>0</v>
      </c>
      <c r="F400" s="36">
        <v>1500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f t="shared" si="103"/>
        <v>0</v>
      </c>
      <c r="M400" s="36">
        <v>0</v>
      </c>
      <c r="N400" s="36">
        <v>0</v>
      </c>
      <c r="O400" s="36">
        <v>0</v>
      </c>
      <c r="P400" s="36">
        <v>0</v>
      </c>
      <c r="Q400" s="84">
        <v>0</v>
      </c>
    </row>
    <row r="401" spans="1:17" s="5" customFormat="1" ht="12.75">
      <c r="A401" s="68">
        <v>4420</v>
      </c>
      <c r="B401" s="10" t="s">
        <v>56</v>
      </c>
      <c r="C401" s="42">
        <f>D401+L401</f>
        <v>400</v>
      </c>
      <c r="D401" s="42">
        <f>SUM(E401:K401)</f>
        <v>400</v>
      </c>
      <c r="E401" s="36">
        <v>0</v>
      </c>
      <c r="F401" s="36">
        <v>400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84">
        <v>0</v>
      </c>
    </row>
    <row r="402" spans="1:17" s="5" customFormat="1" ht="12.75">
      <c r="A402" s="68">
        <v>4430</v>
      </c>
      <c r="B402" s="10" t="s">
        <v>23</v>
      </c>
      <c r="C402" s="36">
        <f t="shared" si="108"/>
        <v>5000</v>
      </c>
      <c r="D402" s="36">
        <f t="shared" si="109"/>
        <v>5000</v>
      </c>
      <c r="E402" s="36">
        <v>0</v>
      </c>
      <c r="F402" s="36">
        <v>5000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f t="shared" si="103"/>
        <v>0</v>
      </c>
      <c r="M402" s="36">
        <v>0</v>
      </c>
      <c r="N402" s="36">
        <v>0</v>
      </c>
      <c r="O402" s="36">
        <v>0</v>
      </c>
      <c r="P402" s="36">
        <v>0</v>
      </c>
      <c r="Q402" s="84">
        <v>0</v>
      </c>
    </row>
    <row r="403" spans="1:17" s="5" customFormat="1" ht="12.75">
      <c r="A403" s="68">
        <v>4440</v>
      </c>
      <c r="B403" s="10" t="s">
        <v>57</v>
      </c>
      <c r="C403" s="42">
        <f>D403+L403</f>
        <v>4550</v>
      </c>
      <c r="D403" s="42">
        <f>SUM(E403:K403)</f>
        <v>4550</v>
      </c>
      <c r="E403" s="36">
        <v>0</v>
      </c>
      <c r="F403" s="36">
        <v>4550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84">
        <v>0</v>
      </c>
    </row>
    <row r="404" spans="1:17" s="5" customFormat="1" ht="23.25" thickBot="1">
      <c r="A404" s="68">
        <v>4700</v>
      </c>
      <c r="B404" s="10" t="s">
        <v>58</v>
      </c>
      <c r="C404" s="36">
        <f t="shared" si="108"/>
        <v>1300</v>
      </c>
      <c r="D404" s="36">
        <f t="shared" si="109"/>
        <v>1300</v>
      </c>
      <c r="E404" s="36">
        <v>0</v>
      </c>
      <c r="F404" s="36">
        <v>1300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f t="shared" si="103"/>
        <v>0</v>
      </c>
      <c r="M404" s="36">
        <v>0</v>
      </c>
      <c r="N404" s="36">
        <v>0</v>
      </c>
      <c r="O404" s="36">
        <v>0</v>
      </c>
      <c r="P404" s="36">
        <v>0</v>
      </c>
      <c r="Q404" s="84">
        <v>0</v>
      </c>
    </row>
    <row r="405" spans="1:17" ht="33.75" customHeight="1" thickBot="1">
      <c r="A405" s="61">
        <v>853</v>
      </c>
      <c r="B405" s="52" t="s">
        <v>94</v>
      </c>
      <c r="C405" s="53">
        <f aca="true" t="shared" si="110" ref="C405:Q405">C406</f>
        <v>51378</v>
      </c>
      <c r="D405" s="53">
        <f t="shared" si="110"/>
        <v>51378</v>
      </c>
      <c r="E405" s="53">
        <f t="shared" si="110"/>
        <v>0</v>
      </c>
      <c r="F405" s="53">
        <f t="shared" si="110"/>
        <v>0</v>
      </c>
      <c r="G405" s="53">
        <f t="shared" si="110"/>
        <v>0</v>
      </c>
      <c r="H405" s="53">
        <f t="shared" si="110"/>
        <v>0</v>
      </c>
      <c r="I405" s="53">
        <f t="shared" si="110"/>
        <v>51378</v>
      </c>
      <c r="J405" s="53">
        <f t="shared" si="110"/>
        <v>0</v>
      </c>
      <c r="K405" s="53">
        <f t="shared" si="110"/>
        <v>0</v>
      </c>
      <c r="L405" s="53">
        <f t="shared" si="110"/>
        <v>0</v>
      </c>
      <c r="M405" s="53">
        <f t="shared" si="110"/>
        <v>0</v>
      </c>
      <c r="N405" s="53">
        <f t="shared" si="110"/>
        <v>0</v>
      </c>
      <c r="O405" s="53">
        <f t="shared" si="110"/>
        <v>0</v>
      </c>
      <c r="P405" s="53">
        <f t="shared" si="110"/>
        <v>0</v>
      </c>
      <c r="Q405" s="54">
        <f t="shared" si="110"/>
        <v>0</v>
      </c>
    </row>
    <row r="406" spans="1:17" s="9" customFormat="1" ht="17.25" customHeight="1">
      <c r="A406" s="83">
        <v>85395</v>
      </c>
      <c r="B406" s="11" t="s">
        <v>21</v>
      </c>
      <c r="C406" s="38">
        <f aca="true" t="shared" si="111" ref="C406:Q406">SUM(C407:C432)</f>
        <v>51378</v>
      </c>
      <c r="D406" s="38">
        <f t="shared" si="111"/>
        <v>51378</v>
      </c>
      <c r="E406" s="38">
        <f t="shared" si="111"/>
        <v>0</v>
      </c>
      <c r="F406" s="38">
        <f t="shared" si="111"/>
        <v>0</v>
      </c>
      <c r="G406" s="38">
        <f t="shared" si="111"/>
        <v>0</v>
      </c>
      <c r="H406" s="38">
        <f t="shared" si="111"/>
        <v>0</v>
      </c>
      <c r="I406" s="38">
        <f t="shared" si="111"/>
        <v>51378</v>
      </c>
      <c r="J406" s="38">
        <f t="shared" si="111"/>
        <v>0</v>
      </c>
      <c r="K406" s="38">
        <f t="shared" si="111"/>
        <v>0</v>
      </c>
      <c r="L406" s="38">
        <f t="shared" si="111"/>
        <v>0</v>
      </c>
      <c r="M406" s="38">
        <f t="shared" si="111"/>
        <v>0</v>
      </c>
      <c r="N406" s="38">
        <f t="shared" si="111"/>
        <v>0</v>
      </c>
      <c r="O406" s="38">
        <f t="shared" si="111"/>
        <v>0</v>
      </c>
      <c r="P406" s="38">
        <f t="shared" si="111"/>
        <v>0</v>
      </c>
      <c r="Q406" s="75">
        <f t="shared" si="111"/>
        <v>0</v>
      </c>
    </row>
    <row r="407" spans="1:17" s="5" customFormat="1" ht="12.75">
      <c r="A407" s="68">
        <v>4017</v>
      </c>
      <c r="B407" s="10" t="s">
        <v>43</v>
      </c>
      <c r="C407" s="36">
        <f aca="true" t="shared" si="112" ref="C407:C430">D407+L407</f>
        <v>24992.86</v>
      </c>
      <c r="D407" s="36">
        <f aca="true" t="shared" si="113" ref="D407:D430">SUM(E407:K407)</f>
        <v>24992.86</v>
      </c>
      <c r="E407" s="36">
        <v>0</v>
      </c>
      <c r="F407" s="36">
        <v>0</v>
      </c>
      <c r="G407" s="36">
        <v>0</v>
      </c>
      <c r="H407" s="36">
        <v>0</v>
      </c>
      <c r="I407" s="36">
        <v>24992.86</v>
      </c>
      <c r="J407" s="36">
        <v>0</v>
      </c>
      <c r="K407" s="36">
        <v>0</v>
      </c>
      <c r="L407" s="36">
        <f aca="true" t="shared" si="114" ref="L407:L455">P407+O407+M407+Q407</f>
        <v>0</v>
      </c>
      <c r="M407" s="36">
        <v>0</v>
      </c>
      <c r="N407" s="36">
        <v>0</v>
      </c>
      <c r="O407" s="36">
        <v>0</v>
      </c>
      <c r="P407" s="36">
        <v>0</v>
      </c>
      <c r="Q407" s="84">
        <v>0</v>
      </c>
    </row>
    <row r="408" spans="1:17" s="5" customFormat="1" ht="12.75">
      <c r="A408" s="68">
        <v>4019</v>
      </c>
      <c r="B408" s="10" t="s">
        <v>43</v>
      </c>
      <c r="C408" s="36">
        <f t="shared" si="112"/>
        <v>1323.14</v>
      </c>
      <c r="D408" s="36">
        <f t="shared" si="113"/>
        <v>1323.14</v>
      </c>
      <c r="E408" s="36">
        <v>0</v>
      </c>
      <c r="F408" s="36">
        <v>0</v>
      </c>
      <c r="G408" s="36">
        <v>0</v>
      </c>
      <c r="H408" s="36">
        <v>0</v>
      </c>
      <c r="I408" s="36">
        <v>1323.14</v>
      </c>
      <c r="J408" s="36">
        <v>0</v>
      </c>
      <c r="K408" s="36">
        <v>0</v>
      </c>
      <c r="L408" s="36">
        <f t="shared" si="114"/>
        <v>0</v>
      </c>
      <c r="M408" s="36">
        <v>0</v>
      </c>
      <c r="N408" s="36">
        <v>0</v>
      </c>
      <c r="O408" s="36">
        <v>0</v>
      </c>
      <c r="P408" s="36">
        <v>0</v>
      </c>
      <c r="Q408" s="84">
        <v>0</v>
      </c>
    </row>
    <row r="409" spans="1:17" s="5" customFormat="1" ht="12.75">
      <c r="A409" s="86">
        <v>4047</v>
      </c>
      <c r="B409" s="22" t="s">
        <v>44</v>
      </c>
      <c r="C409" s="44">
        <f>D409+L409</f>
        <v>5128.49</v>
      </c>
      <c r="D409" s="44">
        <f>SUM(E409:K409)</f>
        <v>5128.49</v>
      </c>
      <c r="E409" s="44">
        <v>0</v>
      </c>
      <c r="F409" s="44">
        <v>0</v>
      </c>
      <c r="G409" s="44">
        <v>0</v>
      </c>
      <c r="H409" s="44">
        <v>0</v>
      </c>
      <c r="I409" s="44">
        <v>5128.49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96">
        <v>0</v>
      </c>
    </row>
    <row r="410" spans="1:17" s="5" customFormat="1" ht="12.75">
      <c r="A410" s="81">
        <v>4049</v>
      </c>
      <c r="B410" s="21" t="s">
        <v>44</v>
      </c>
      <c r="C410" s="42">
        <f>D410+L410</f>
        <v>271.51</v>
      </c>
      <c r="D410" s="42">
        <f>SUM(E410:K410)</f>
        <v>271.51</v>
      </c>
      <c r="E410" s="42">
        <v>0</v>
      </c>
      <c r="F410" s="42">
        <v>0</v>
      </c>
      <c r="G410" s="42">
        <v>0</v>
      </c>
      <c r="H410" s="42">
        <v>0</v>
      </c>
      <c r="I410" s="42">
        <v>271.51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42">
        <v>0</v>
      </c>
      <c r="Q410" s="92">
        <v>0</v>
      </c>
    </row>
    <row r="411" spans="1:17" s="5" customFormat="1" ht="15" customHeight="1">
      <c r="A411" s="68">
        <v>4117</v>
      </c>
      <c r="B411" s="10" t="s">
        <v>45</v>
      </c>
      <c r="C411" s="36">
        <f t="shared" si="112"/>
        <v>6004.14</v>
      </c>
      <c r="D411" s="36">
        <f t="shared" si="113"/>
        <v>6004.14</v>
      </c>
      <c r="E411" s="36">
        <v>0</v>
      </c>
      <c r="F411" s="36">
        <v>0</v>
      </c>
      <c r="G411" s="36">
        <v>0</v>
      </c>
      <c r="H411" s="36">
        <v>0</v>
      </c>
      <c r="I411" s="36">
        <v>6004.14</v>
      </c>
      <c r="J411" s="36">
        <v>0</v>
      </c>
      <c r="K411" s="36">
        <v>0</v>
      </c>
      <c r="L411" s="36">
        <f t="shared" si="114"/>
        <v>0</v>
      </c>
      <c r="M411" s="36">
        <v>0</v>
      </c>
      <c r="N411" s="36">
        <v>0</v>
      </c>
      <c r="O411" s="36">
        <v>0</v>
      </c>
      <c r="P411" s="36">
        <v>0</v>
      </c>
      <c r="Q411" s="84">
        <v>0</v>
      </c>
    </row>
    <row r="412" spans="1:17" s="5" customFormat="1" ht="15" customHeight="1">
      <c r="A412" s="68">
        <v>4119</v>
      </c>
      <c r="B412" s="10" t="s">
        <v>45</v>
      </c>
      <c r="C412" s="36">
        <f t="shared" si="112"/>
        <v>317.86</v>
      </c>
      <c r="D412" s="36">
        <f t="shared" si="113"/>
        <v>317.86</v>
      </c>
      <c r="E412" s="36">
        <v>0</v>
      </c>
      <c r="F412" s="36">
        <v>0</v>
      </c>
      <c r="G412" s="36">
        <v>0</v>
      </c>
      <c r="H412" s="36">
        <v>0</v>
      </c>
      <c r="I412" s="36">
        <v>317.86</v>
      </c>
      <c r="J412" s="36">
        <v>0</v>
      </c>
      <c r="K412" s="36">
        <v>0</v>
      </c>
      <c r="L412" s="36">
        <f t="shared" si="114"/>
        <v>0</v>
      </c>
      <c r="M412" s="36">
        <v>0</v>
      </c>
      <c r="N412" s="36">
        <v>0</v>
      </c>
      <c r="O412" s="36">
        <v>0</v>
      </c>
      <c r="P412" s="36">
        <v>0</v>
      </c>
      <c r="Q412" s="84">
        <v>0</v>
      </c>
    </row>
    <row r="413" spans="1:17" s="5" customFormat="1" ht="12.75">
      <c r="A413" s="68">
        <v>4127</v>
      </c>
      <c r="B413" s="10" t="s">
        <v>46</v>
      </c>
      <c r="C413" s="36">
        <f t="shared" si="112"/>
        <v>854.75</v>
      </c>
      <c r="D413" s="36">
        <f t="shared" si="113"/>
        <v>854.75</v>
      </c>
      <c r="E413" s="36">
        <v>0</v>
      </c>
      <c r="F413" s="36">
        <v>0</v>
      </c>
      <c r="G413" s="36">
        <v>0</v>
      </c>
      <c r="H413" s="36">
        <v>0</v>
      </c>
      <c r="I413" s="36">
        <v>854.75</v>
      </c>
      <c r="J413" s="36">
        <v>0</v>
      </c>
      <c r="K413" s="36">
        <v>0</v>
      </c>
      <c r="L413" s="36">
        <f t="shared" si="114"/>
        <v>0</v>
      </c>
      <c r="M413" s="36">
        <v>0</v>
      </c>
      <c r="N413" s="36">
        <v>0</v>
      </c>
      <c r="O413" s="36">
        <v>0</v>
      </c>
      <c r="P413" s="36">
        <v>0</v>
      </c>
      <c r="Q413" s="84">
        <v>0</v>
      </c>
    </row>
    <row r="414" spans="1:17" s="5" customFormat="1" ht="12.75">
      <c r="A414" s="68">
        <v>4129</v>
      </c>
      <c r="B414" s="10" t="s">
        <v>46</v>
      </c>
      <c r="C414" s="36">
        <f t="shared" si="112"/>
        <v>45.25</v>
      </c>
      <c r="D414" s="36">
        <f t="shared" si="113"/>
        <v>45.25</v>
      </c>
      <c r="E414" s="36">
        <v>0</v>
      </c>
      <c r="F414" s="36">
        <v>0</v>
      </c>
      <c r="G414" s="36">
        <v>0</v>
      </c>
      <c r="H414" s="36">
        <v>0</v>
      </c>
      <c r="I414" s="36">
        <v>45.25</v>
      </c>
      <c r="J414" s="36">
        <v>0</v>
      </c>
      <c r="K414" s="36">
        <v>0</v>
      </c>
      <c r="L414" s="36">
        <f t="shared" si="114"/>
        <v>0</v>
      </c>
      <c r="M414" s="36">
        <v>0</v>
      </c>
      <c r="N414" s="36">
        <v>0</v>
      </c>
      <c r="O414" s="36">
        <v>0</v>
      </c>
      <c r="P414" s="36">
        <v>0</v>
      </c>
      <c r="Q414" s="84">
        <v>0</v>
      </c>
    </row>
    <row r="415" spans="1:17" s="5" customFormat="1" ht="12.75">
      <c r="A415" s="68">
        <v>4177</v>
      </c>
      <c r="B415" s="10" t="s">
        <v>27</v>
      </c>
      <c r="C415" s="36">
        <f t="shared" si="112"/>
        <v>4748.61</v>
      </c>
      <c r="D415" s="36">
        <f t="shared" si="113"/>
        <v>4748.61</v>
      </c>
      <c r="E415" s="36">
        <v>0</v>
      </c>
      <c r="F415" s="36">
        <v>0</v>
      </c>
      <c r="G415" s="36">
        <v>0</v>
      </c>
      <c r="H415" s="36">
        <v>0</v>
      </c>
      <c r="I415" s="36">
        <v>4748.61</v>
      </c>
      <c r="J415" s="36">
        <v>0</v>
      </c>
      <c r="K415" s="36">
        <v>0</v>
      </c>
      <c r="L415" s="36">
        <f t="shared" si="114"/>
        <v>0</v>
      </c>
      <c r="M415" s="36">
        <v>0</v>
      </c>
      <c r="N415" s="36">
        <v>0</v>
      </c>
      <c r="O415" s="36">
        <v>0</v>
      </c>
      <c r="P415" s="36">
        <v>0</v>
      </c>
      <c r="Q415" s="84">
        <v>0</v>
      </c>
    </row>
    <row r="416" spans="1:17" s="5" customFormat="1" ht="12.75">
      <c r="A416" s="68">
        <v>4179</v>
      </c>
      <c r="B416" s="10" t="s">
        <v>27</v>
      </c>
      <c r="C416" s="36">
        <f t="shared" si="112"/>
        <v>251.39</v>
      </c>
      <c r="D416" s="36">
        <f t="shared" si="113"/>
        <v>251.39</v>
      </c>
      <c r="E416" s="36">
        <v>0</v>
      </c>
      <c r="F416" s="36">
        <v>0</v>
      </c>
      <c r="G416" s="36">
        <v>0</v>
      </c>
      <c r="H416" s="36">
        <v>0</v>
      </c>
      <c r="I416" s="36">
        <v>251.39</v>
      </c>
      <c r="J416" s="36">
        <v>0</v>
      </c>
      <c r="K416" s="36">
        <v>0</v>
      </c>
      <c r="L416" s="36">
        <f t="shared" si="114"/>
        <v>0</v>
      </c>
      <c r="M416" s="36">
        <v>0</v>
      </c>
      <c r="N416" s="36">
        <v>0</v>
      </c>
      <c r="O416" s="36">
        <v>0</v>
      </c>
      <c r="P416" s="36">
        <v>0</v>
      </c>
      <c r="Q416" s="84">
        <v>0</v>
      </c>
    </row>
    <row r="417" spans="1:17" s="5" customFormat="1" ht="12.75">
      <c r="A417" s="68">
        <v>4217</v>
      </c>
      <c r="B417" s="13" t="s">
        <v>22</v>
      </c>
      <c r="C417" s="36">
        <f t="shared" si="112"/>
        <v>1899.47</v>
      </c>
      <c r="D417" s="36">
        <f t="shared" si="113"/>
        <v>1899.47</v>
      </c>
      <c r="E417" s="36">
        <v>0</v>
      </c>
      <c r="F417" s="36">
        <v>0</v>
      </c>
      <c r="G417" s="36">
        <v>0</v>
      </c>
      <c r="H417" s="36">
        <v>0</v>
      </c>
      <c r="I417" s="36">
        <v>1899.47</v>
      </c>
      <c r="J417" s="36">
        <v>0</v>
      </c>
      <c r="K417" s="36">
        <v>0</v>
      </c>
      <c r="L417" s="36">
        <f t="shared" si="114"/>
        <v>0</v>
      </c>
      <c r="M417" s="36">
        <v>0</v>
      </c>
      <c r="N417" s="36">
        <v>0</v>
      </c>
      <c r="O417" s="36">
        <v>0</v>
      </c>
      <c r="P417" s="36">
        <v>0</v>
      </c>
      <c r="Q417" s="84">
        <v>0</v>
      </c>
    </row>
    <row r="418" spans="1:17" s="5" customFormat="1" ht="12.75">
      <c r="A418" s="68">
        <v>4219</v>
      </c>
      <c r="B418" s="13" t="s">
        <v>22</v>
      </c>
      <c r="C418" s="36">
        <f t="shared" si="112"/>
        <v>100.53</v>
      </c>
      <c r="D418" s="36">
        <f t="shared" si="113"/>
        <v>100.53</v>
      </c>
      <c r="E418" s="36">
        <v>0</v>
      </c>
      <c r="F418" s="36">
        <v>0</v>
      </c>
      <c r="G418" s="36">
        <v>0</v>
      </c>
      <c r="H418" s="36">
        <v>0</v>
      </c>
      <c r="I418" s="36">
        <v>100.53</v>
      </c>
      <c r="J418" s="36">
        <v>0</v>
      </c>
      <c r="K418" s="36">
        <v>0</v>
      </c>
      <c r="L418" s="36">
        <f t="shared" si="114"/>
        <v>0</v>
      </c>
      <c r="M418" s="36">
        <v>0</v>
      </c>
      <c r="N418" s="36">
        <v>0</v>
      </c>
      <c r="O418" s="36">
        <v>0</v>
      </c>
      <c r="P418" s="36">
        <v>0</v>
      </c>
      <c r="Q418" s="84">
        <v>0</v>
      </c>
    </row>
    <row r="419" spans="1:17" s="5" customFormat="1" ht="12.75">
      <c r="A419" s="68">
        <v>4227</v>
      </c>
      <c r="B419" s="10" t="s">
        <v>76</v>
      </c>
      <c r="C419" s="36">
        <f t="shared" si="112"/>
        <v>949.74</v>
      </c>
      <c r="D419" s="36">
        <f t="shared" si="113"/>
        <v>949.74</v>
      </c>
      <c r="E419" s="36">
        <v>0</v>
      </c>
      <c r="F419" s="36">
        <v>0</v>
      </c>
      <c r="G419" s="36">
        <v>0</v>
      </c>
      <c r="H419" s="36">
        <v>0</v>
      </c>
      <c r="I419" s="36">
        <v>949.74</v>
      </c>
      <c r="J419" s="36">
        <v>0</v>
      </c>
      <c r="K419" s="36">
        <v>0</v>
      </c>
      <c r="L419" s="36">
        <f t="shared" si="114"/>
        <v>0</v>
      </c>
      <c r="M419" s="36">
        <v>0</v>
      </c>
      <c r="N419" s="36">
        <v>0</v>
      </c>
      <c r="O419" s="36">
        <v>0</v>
      </c>
      <c r="P419" s="36">
        <v>0</v>
      </c>
      <c r="Q419" s="84">
        <v>0</v>
      </c>
    </row>
    <row r="420" spans="1:17" s="5" customFormat="1" ht="12.75">
      <c r="A420" s="68">
        <v>4229</v>
      </c>
      <c r="B420" s="10" t="s">
        <v>76</v>
      </c>
      <c r="C420" s="36">
        <f t="shared" si="112"/>
        <v>50.26</v>
      </c>
      <c r="D420" s="36">
        <f t="shared" si="113"/>
        <v>50.26</v>
      </c>
      <c r="E420" s="36">
        <v>0</v>
      </c>
      <c r="F420" s="36">
        <v>0</v>
      </c>
      <c r="G420" s="36">
        <v>0</v>
      </c>
      <c r="H420" s="36">
        <v>0</v>
      </c>
      <c r="I420" s="36">
        <v>50.26</v>
      </c>
      <c r="J420" s="36">
        <v>0</v>
      </c>
      <c r="K420" s="36">
        <v>0</v>
      </c>
      <c r="L420" s="36">
        <f t="shared" si="114"/>
        <v>0</v>
      </c>
      <c r="M420" s="36">
        <v>0</v>
      </c>
      <c r="N420" s="36">
        <v>0</v>
      </c>
      <c r="O420" s="36">
        <v>0</v>
      </c>
      <c r="P420" s="36">
        <v>0</v>
      </c>
      <c r="Q420" s="84">
        <v>0</v>
      </c>
    </row>
    <row r="421" spans="1:17" s="5" customFormat="1" ht="12.75">
      <c r="A421" s="68">
        <v>4267</v>
      </c>
      <c r="B421" s="10" t="s">
        <v>35</v>
      </c>
      <c r="C421" s="36">
        <f>D421+L421</f>
        <v>189.95</v>
      </c>
      <c r="D421" s="36">
        <f>SUM(E421:K421)</f>
        <v>189.95</v>
      </c>
      <c r="E421" s="36">
        <v>0</v>
      </c>
      <c r="F421" s="36">
        <v>0</v>
      </c>
      <c r="G421" s="36">
        <v>0</v>
      </c>
      <c r="H421" s="36">
        <v>0</v>
      </c>
      <c r="I421" s="36">
        <v>189.95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84">
        <v>0</v>
      </c>
    </row>
    <row r="422" spans="1:17" s="5" customFormat="1" ht="12.75">
      <c r="A422" s="68">
        <v>4269</v>
      </c>
      <c r="B422" s="10" t="s">
        <v>35</v>
      </c>
      <c r="C422" s="36">
        <f>D422+L422</f>
        <v>10.05</v>
      </c>
      <c r="D422" s="36">
        <f>SUM(E422:K422)</f>
        <v>10.05</v>
      </c>
      <c r="E422" s="36">
        <v>0</v>
      </c>
      <c r="F422" s="36">
        <v>0</v>
      </c>
      <c r="G422" s="36">
        <v>0</v>
      </c>
      <c r="H422" s="36">
        <v>0</v>
      </c>
      <c r="I422" s="36">
        <v>10.05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84">
        <v>0</v>
      </c>
    </row>
    <row r="423" spans="1:17" s="5" customFormat="1" ht="12.75">
      <c r="A423" s="68">
        <v>4307</v>
      </c>
      <c r="B423" s="10" t="s">
        <v>25</v>
      </c>
      <c r="C423" s="36">
        <f t="shared" si="112"/>
        <v>949.74</v>
      </c>
      <c r="D423" s="36">
        <f t="shared" si="113"/>
        <v>949.74</v>
      </c>
      <c r="E423" s="36">
        <v>0</v>
      </c>
      <c r="F423" s="36">
        <v>0</v>
      </c>
      <c r="G423" s="36">
        <v>0</v>
      </c>
      <c r="H423" s="36">
        <v>0</v>
      </c>
      <c r="I423" s="36">
        <v>949.74</v>
      </c>
      <c r="J423" s="36">
        <v>0</v>
      </c>
      <c r="K423" s="36">
        <v>0</v>
      </c>
      <c r="L423" s="36">
        <f t="shared" si="114"/>
        <v>0</v>
      </c>
      <c r="M423" s="36">
        <v>0</v>
      </c>
      <c r="N423" s="36">
        <v>0</v>
      </c>
      <c r="O423" s="36">
        <v>0</v>
      </c>
      <c r="P423" s="36">
        <v>0</v>
      </c>
      <c r="Q423" s="84">
        <v>0</v>
      </c>
    </row>
    <row r="424" spans="1:17" s="5" customFormat="1" ht="12.75">
      <c r="A424" s="68">
        <v>4309</v>
      </c>
      <c r="B424" s="10" t="s">
        <v>25</v>
      </c>
      <c r="C424" s="36">
        <f t="shared" si="112"/>
        <v>50.26</v>
      </c>
      <c r="D424" s="36">
        <f t="shared" si="113"/>
        <v>50.26</v>
      </c>
      <c r="E424" s="36">
        <v>0</v>
      </c>
      <c r="F424" s="36">
        <v>0</v>
      </c>
      <c r="G424" s="36">
        <v>0</v>
      </c>
      <c r="H424" s="36">
        <v>0</v>
      </c>
      <c r="I424" s="36">
        <v>50.26</v>
      </c>
      <c r="J424" s="36">
        <v>0</v>
      </c>
      <c r="K424" s="36">
        <v>0</v>
      </c>
      <c r="L424" s="36">
        <f t="shared" si="114"/>
        <v>0</v>
      </c>
      <c r="M424" s="36">
        <v>0</v>
      </c>
      <c r="N424" s="36">
        <v>0</v>
      </c>
      <c r="O424" s="36">
        <v>0</v>
      </c>
      <c r="P424" s="36">
        <v>0</v>
      </c>
      <c r="Q424" s="84">
        <v>0</v>
      </c>
    </row>
    <row r="425" spans="1:17" s="5" customFormat="1" ht="12.75">
      <c r="A425" s="68">
        <v>4357</v>
      </c>
      <c r="B425" s="10" t="s">
        <v>53</v>
      </c>
      <c r="C425" s="36">
        <f>D425+L425</f>
        <v>683.81</v>
      </c>
      <c r="D425" s="36">
        <f>SUM(E425:K425)</f>
        <v>683.81</v>
      </c>
      <c r="E425" s="36">
        <v>0</v>
      </c>
      <c r="F425" s="36">
        <v>0</v>
      </c>
      <c r="G425" s="36">
        <v>0</v>
      </c>
      <c r="H425" s="36">
        <v>0</v>
      </c>
      <c r="I425" s="36">
        <v>683.81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84">
        <v>0</v>
      </c>
    </row>
    <row r="426" spans="1:17" s="5" customFormat="1" ht="12.75">
      <c r="A426" s="68">
        <v>4359</v>
      </c>
      <c r="B426" s="10" t="s">
        <v>53</v>
      </c>
      <c r="C426" s="36">
        <f>D426+L426</f>
        <v>36.19</v>
      </c>
      <c r="D426" s="36">
        <f>SUM(E426:K426)</f>
        <v>36.19</v>
      </c>
      <c r="E426" s="36">
        <v>0</v>
      </c>
      <c r="F426" s="36">
        <v>0</v>
      </c>
      <c r="G426" s="36">
        <v>0</v>
      </c>
      <c r="H426" s="36">
        <v>0</v>
      </c>
      <c r="I426" s="36">
        <v>36.19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84">
        <v>0</v>
      </c>
    </row>
    <row r="427" spans="1:17" s="5" customFormat="1" ht="33.75">
      <c r="A427" s="68">
        <v>4377</v>
      </c>
      <c r="B427" s="10" t="s">
        <v>54</v>
      </c>
      <c r="C427" s="36">
        <f>D427+L427</f>
        <v>968.73</v>
      </c>
      <c r="D427" s="36">
        <f>SUM(E427:K427)</f>
        <v>968.73</v>
      </c>
      <c r="E427" s="36">
        <v>0</v>
      </c>
      <c r="F427" s="36">
        <v>0</v>
      </c>
      <c r="G427" s="36">
        <v>0</v>
      </c>
      <c r="H427" s="36">
        <v>0</v>
      </c>
      <c r="I427" s="36">
        <v>968.73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84">
        <v>0</v>
      </c>
    </row>
    <row r="428" spans="1:17" s="5" customFormat="1" ht="33.75">
      <c r="A428" s="68">
        <v>4379</v>
      </c>
      <c r="B428" s="10" t="s">
        <v>54</v>
      </c>
      <c r="C428" s="36">
        <f>D428+L428</f>
        <v>51.27</v>
      </c>
      <c r="D428" s="36">
        <f>SUM(E428:K428)</f>
        <v>51.27</v>
      </c>
      <c r="E428" s="36">
        <v>0</v>
      </c>
      <c r="F428" s="36">
        <v>0</v>
      </c>
      <c r="G428" s="36">
        <v>0</v>
      </c>
      <c r="H428" s="36">
        <v>0</v>
      </c>
      <c r="I428" s="36">
        <v>51.27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84">
        <v>0</v>
      </c>
    </row>
    <row r="429" spans="1:17" s="5" customFormat="1" ht="12.75">
      <c r="A429" s="68">
        <v>4417</v>
      </c>
      <c r="B429" s="10" t="s">
        <v>55</v>
      </c>
      <c r="C429" s="36">
        <f t="shared" si="112"/>
        <v>949.74</v>
      </c>
      <c r="D429" s="36">
        <f t="shared" si="113"/>
        <v>949.74</v>
      </c>
      <c r="E429" s="36">
        <v>0</v>
      </c>
      <c r="F429" s="36">
        <v>0</v>
      </c>
      <c r="G429" s="36">
        <v>0</v>
      </c>
      <c r="H429" s="36">
        <v>0</v>
      </c>
      <c r="I429" s="36">
        <v>949.74</v>
      </c>
      <c r="J429" s="36">
        <v>0</v>
      </c>
      <c r="K429" s="36">
        <v>0</v>
      </c>
      <c r="L429" s="36">
        <f t="shared" si="114"/>
        <v>0</v>
      </c>
      <c r="M429" s="36">
        <v>0</v>
      </c>
      <c r="N429" s="36">
        <v>0</v>
      </c>
      <c r="O429" s="36">
        <v>0</v>
      </c>
      <c r="P429" s="36">
        <v>0</v>
      </c>
      <c r="Q429" s="84">
        <v>0</v>
      </c>
    </row>
    <row r="430" spans="1:17" s="5" customFormat="1" ht="12.75">
      <c r="A430" s="68">
        <v>4419</v>
      </c>
      <c r="B430" s="10" t="s">
        <v>55</v>
      </c>
      <c r="C430" s="36">
        <f t="shared" si="112"/>
        <v>50.26</v>
      </c>
      <c r="D430" s="36">
        <f t="shared" si="113"/>
        <v>50.26</v>
      </c>
      <c r="E430" s="36">
        <v>0</v>
      </c>
      <c r="F430" s="36">
        <v>0</v>
      </c>
      <c r="G430" s="36">
        <v>0</v>
      </c>
      <c r="H430" s="36">
        <v>0</v>
      </c>
      <c r="I430" s="36">
        <v>50.26</v>
      </c>
      <c r="J430" s="36">
        <v>0</v>
      </c>
      <c r="K430" s="36">
        <v>0</v>
      </c>
      <c r="L430" s="36">
        <f t="shared" si="114"/>
        <v>0</v>
      </c>
      <c r="M430" s="36">
        <v>0</v>
      </c>
      <c r="N430" s="36">
        <v>0</v>
      </c>
      <c r="O430" s="36">
        <v>0</v>
      </c>
      <c r="P430" s="36">
        <v>0</v>
      </c>
      <c r="Q430" s="84">
        <v>0</v>
      </c>
    </row>
    <row r="431" spans="1:17" s="5" customFormat="1" ht="12.75">
      <c r="A431" s="68">
        <v>4437</v>
      </c>
      <c r="B431" s="10" t="s">
        <v>23</v>
      </c>
      <c r="C431" s="36">
        <f>D431+L431</f>
        <v>474.87</v>
      </c>
      <c r="D431" s="36">
        <f>SUM(E431:K431)</f>
        <v>474.87</v>
      </c>
      <c r="E431" s="36">
        <v>0</v>
      </c>
      <c r="F431" s="36">
        <v>0</v>
      </c>
      <c r="G431" s="36">
        <v>0</v>
      </c>
      <c r="H431" s="36">
        <v>0</v>
      </c>
      <c r="I431" s="36">
        <v>474.87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84">
        <v>0</v>
      </c>
    </row>
    <row r="432" spans="1:17" s="5" customFormat="1" ht="13.5" thickBot="1">
      <c r="A432" s="68">
        <v>4439</v>
      </c>
      <c r="B432" s="10" t="s">
        <v>23</v>
      </c>
      <c r="C432" s="36">
        <f>D432+L432</f>
        <v>25.13</v>
      </c>
      <c r="D432" s="36">
        <f>SUM(E432:K432)</f>
        <v>25.13</v>
      </c>
      <c r="E432" s="36">
        <v>0</v>
      </c>
      <c r="F432" s="36">
        <v>0</v>
      </c>
      <c r="G432" s="36">
        <v>0</v>
      </c>
      <c r="H432" s="36">
        <v>0</v>
      </c>
      <c r="I432" s="36">
        <v>25.13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84">
        <v>0</v>
      </c>
    </row>
    <row r="433" spans="1:17" s="9" customFormat="1" ht="31.5" customHeight="1" thickBot="1">
      <c r="A433" s="61">
        <v>854</v>
      </c>
      <c r="B433" s="52" t="s">
        <v>95</v>
      </c>
      <c r="C433" s="53">
        <f aca="true" t="shared" si="115" ref="C433:Q433">C434</f>
        <v>348385</v>
      </c>
      <c r="D433" s="53">
        <f t="shared" si="115"/>
        <v>348385</v>
      </c>
      <c r="E433" s="53">
        <f t="shared" si="115"/>
        <v>304190</v>
      </c>
      <c r="F433" s="53">
        <f t="shared" si="115"/>
        <v>20735</v>
      </c>
      <c r="G433" s="53">
        <f t="shared" si="115"/>
        <v>0</v>
      </c>
      <c r="H433" s="53">
        <f t="shared" si="115"/>
        <v>23460</v>
      </c>
      <c r="I433" s="53">
        <f t="shared" si="115"/>
        <v>0</v>
      </c>
      <c r="J433" s="53">
        <f t="shared" si="115"/>
        <v>0</v>
      </c>
      <c r="K433" s="53">
        <f t="shared" si="115"/>
        <v>0</v>
      </c>
      <c r="L433" s="53">
        <f t="shared" si="115"/>
        <v>0</v>
      </c>
      <c r="M433" s="53">
        <f t="shared" si="115"/>
        <v>0</v>
      </c>
      <c r="N433" s="53">
        <f t="shared" si="115"/>
        <v>0</v>
      </c>
      <c r="O433" s="53">
        <f t="shared" si="115"/>
        <v>0</v>
      </c>
      <c r="P433" s="53">
        <f t="shared" si="115"/>
        <v>0</v>
      </c>
      <c r="Q433" s="54">
        <f t="shared" si="115"/>
        <v>0</v>
      </c>
    </row>
    <row r="434" spans="1:17" s="9" customFormat="1" ht="12.75">
      <c r="A434" s="79">
        <v>85401</v>
      </c>
      <c r="B434" s="8" t="s">
        <v>96</v>
      </c>
      <c r="C434" s="34">
        <f aca="true" t="shared" si="116" ref="C434:K434">SUM(C435:C443)</f>
        <v>348385</v>
      </c>
      <c r="D434" s="34">
        <f t="shared" si="116"/>
        <v>348385</v>
      </c>
      <c r="E434" s="34">
        <f t="shared" si="116"/>
        <v>304190</v>
      </c>
      <c r="F434" s="34">
        <f t="shared" si="116"/>
        <v>20735</v>
      </c>
      <c r="G434" s="34">
        <f t="shared" si="116"/>
        <v>0</v>
      </c>
      <c r="H434" s="34">
        <f t="shared" si="116"/>
        <v>23460</v>
      </c>
      <c r="I434" s="34">
        <f t="shared" si="116"/>
        <v>0</v>
      </c>
      <c r="J434" s="34">
        <f t="shared" si="116"/>
        <v>0</v>
      </c>
      <c r="K434" s="34">
        <f t="shared" si="116"/>
        <v>0</v>
      </c>
      <c r="L434" s="34">
        <f t="shared" si="114"/>
        <v>0</v>
      </c>
      <c r="M434" s="34">
        <f>SUM(M435:M443)</f>
        <v>0</v>
      </c>
      <c r="N434" s="34">
        <f>SUM(N435:N443)</f>
        <v>0</v>
      </c>
      <c r="O434" s="34">
        <f>SUM(O435:O443)</f>
        <v>0</v>
      </c>
      <c r="P434" s="34">
        <f>SUM(P435:P443)</f>
        <v>0</v>
      </c>
      <c r="Q434" s="80">
        <f>SUM(Q435:Q443)</f>
        <v>0</v>
      </c>
    </row>
    <row r="435" spans="1:17" s="5" customFormat="1" ht="12.75">
      <c r="A435" s="68">
        <v>3020</v>
      </c>
      <c r="B435" s="21" t="s">
        <v>51</v>
      </c>
      <c r="C435" s="36">
        <f aca="true" t="shared" si="117" ref="C435:C443">D435+L435</f>
        <v>23460</v>
      </c>
      <c r="D435" s="36">
        <f aca="true" t="shared" si="118" ref="D435:D443">SUM(E435:K435)</f>
        <v>23460</v>
      </c>
      <c r="E435" s="36">
        <v>0</v>
      </c>
      <c r="F435" s="36">
        <v>0</v>
      </c>
      <c r="G435" s="36">
        <v>0</v>
      </c>
      <c r="H435" s="36">
        <v>23460</v>
      </c>
      <c r="I435" s="36">
        <v>0</v>
      </c>
      <c r="J435" s="36">
        <v>0</v>
      </c>
      <c r="K435" s="36">
        <v>0</v>
      </c>
      <c r="L435" s="36">
        <f t="shared" si="114"/>
        <v>0</v>
      </c>
      <c r="M435" s="36">
        <v>0</v>
      </c>
      <c r="N435" s="36">
        <v>0</v>
      </c>
      <c r="O435" s="36">
        <v>0</v>
      </c>
      <c r="P435" s="36">
        <v>0</v>
      </c>
      <c r="Q435" s="84">
        <v>0</v>
      </c>
    </row>
    <row r="436" spans="1:17" s="5" customFormat="1" ht="12.75">
      <c r="A436" s="68">
        <v>4010</v>
      </c>
      <c r="B436" s="10" t="s">
        <v>43</v>
      </c>
      <c r="C436" s="36">
        <f t="shared" si="117"/>
        <v>231800</v>
      </c>
      <c r="D436" s="36">
        <f t="shared" si="118"/>
        <v>231800</v>
      </c>
      <c r="E436" s="36">
        <v>231800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f>P436+O436+M436+Q436</f>
        <v>0</v>
      </c>
      <c r="M436" s="36">
        <v>0</v>
      </c>
      <c r="N436" s="36">
        <v>0</v>
      </c>
      <c r="O436" s="36">
        <v>0</v>
      </c>
      <c r="P436" s="36">
        <v>0</v>
      </c>
      <c r="Q436" s="84">
        <v>0</v>
      </c>
    </row>
    <row r="437" spans="1:17" s="5" customFormat="1" ht="12.75">
      <c r="A437" s="68">
        <v>4040</v>
      </c>
      <c r="B437" s="10" t="s">
        <v>44</v>
      </c>
      <c r="C437" s="36">
        <f t="shared" si="117"/>
        <v>20180</v>
      </c>
      <c r="D437" s="36">
        <f t="shared" si="118"/>
        <v>20180</v>
      </c>
      <c r="E437" s="36">
        <v>20180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f t="shared" si="114"/>
        <v>0</v>
      </c>
      <c r="M437" s="36">
        <v>0</v>
      </c>
      <c r="N437" s="36">
        <v>0</v>
      </c>
      <c r="O437" s="36">
        <v>0</v>
      </c>
      <c r="P437" s="36">
        <v>0</v>
      </c>
      <c r="Q437" s="84">
        <v>0</v>
      </c>
    </row>
    <row r="438" spans="1:17" s="5" customFormat="1" ht="14.25" customHeight="1">
      <c r="A438" s="68">
        <v>4110</v>
      </c>
      <c r="B438" s="10" t="s">
        <v>45</v>
      </c>
      <c r="C438" s="36">
        <f t="shared" si="117"/>
        <v>45680</v>
      </c>
      <c r="D438" s="36">
        <f t="shared" si="118"/>
        <v>45680</v>
      </c>
      <c r="E438" s="36">
        <v>45680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f t="shared" si="114"/>
        <v>0</v>
      </c>
      <c r="M438" s="36">
        <v>0</v>
      </c>
      <c r="N438" s="36">
        <v>0</v>
      </c>
      <c r="O438" s="36">
        <v>0</v>
      </c>
      <c r="P438" s="36">
        <v>0</v>
      </c>
      <c r="Q438" s="84">
        <v>0</v>
      </c>
    </row>
    <row r="439" spans="1:17" s="5" customFormat="1" ht="12.75">
      <c r="A439" s="68">
        <v>4120</v>
      </c>
      <c r="B439" s="10" t="s">
        <v>46</v>
      </c>
      <c r="C439" s="36">
        <f t="shared" si="117"/>
        <v>6530</v>
      </c>
      <c r="D439" s="36">
        <f t="shared" si="118"/>
        <v>6530</v>
      </c>
      <c r="E439" s="36">
        <v>6530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f t="shared" si="114"/>
        <v>0</v>
      </c>
      <c r="M439" s="36">
        <v>0</v>
      </c>
      <c r="N439" s="36">
        <v>0</v>
      </c>
      <c r="O439" s="36">
        <v>0</v>
      </c>
      <c r="P439" s="36">
        <v>0</v>
      </c>
      <c r="Q439" s="84">
        <v>0</v>
      </c>
    </row>
    <row r="440" spans="1:17" s="5" customFormat="1" ht="12.75">
      <c r="A440" s="68">
        <v>4210</v>
      </c>
      <c r="B440" s="10" t="s">
        <v>22</v>
      </c>
      <c r="C440" s="36">
        <f t="shared" si="117"/>
        <v>3000</v>
      </c>
      <c r="D440" s="36">
        <f t="shared" si="118"/>
        <v>3000</v>
      </c>
      <c r="E440" s="36">
        <v>0</v>
      </c>
      <c r="F440" s="97">
        <v>3000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84">
        <v>0</v>
      </c>
    </row>
    <row r="441" spans="1:17" s="5" customFormat="1" ht="12.75">
      <c r="A441" s="68">
        <v>4240</v>
      </c>
      <c r="B441" s="13" t="s">
        <v>74</v>
      </c>
      <c r="C441" s="36">
        <f t="shared" si="117"/>
        <v>1000</v>
      </c>
      <c r="D441" s="36">
        <f t="shared" si="118"/>
        <v>1000</v>
      </c>
      <c r="E441" s="36">
        <v>0</v>
      </c>
      <c r="F441" s="36">
        <v>1000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84">
        <v>0</v>
      </c>
    </row>
    <row r="442" spans="1:17" s="5" customFormat="1" ht="12.75">
      <c r="A442" s="68">
        <v>4270</v>
      </c>
      <c r="B442" s="10" t="s">
        <v>28</v>
      </c>
      <c r="C442" s="36">
        <f t="shared" si="117"/>
        <v>0</v>
      </c>
      <c r="D442" s="36">
        <f t="shared" si="118"/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84">
        <v>0</v>
      </c>
    </row>
    <row r="443" spans="1:17" s="5" customFormat="1" ht="15" customHeight="1" thickBot="1">
      <c r="A443" s="68">
        <v>4440</v>
      </c>
      <c r="B443" s="10" t="s">
        <v>57</v>
      </c>
      <c r="C443" s="36">
        <f t="shared" si="117"/>
        <v>16735</v>
      </c>
      <c r="D443" s="36">
        <f t="shared" si="118"/>
        <v>16735</v>
      </c>
      <c r="E443" s="36">
        <v>0</v>
      </c>
      <c r="F443" s="36">
        <v>16735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f t="shared" si="114"/>
        <v>0</v>
      </c>
      <c r="M443" s="36">
        <v>0</v>
      </c>
      <c r="N443" s="36">
        <v>0</v>
      </c>
      <c r="O443" s="36">
        <v>0</v>
      </c>
      <c r="P443" s="36">
        <v>0</v>
      </c>
      <c r="Q443" s="84">
        <v>0</v>
      </c>
    </row>
    <row r="444" spans="1:17" ht="33.75" customHeight="1" thickBot="1">
      <c r="A444" s="61">
        <v>900</v>
      </c>
      <c r="B444" s="52" t="s">
        <v>97</v>
      </c>
      <c r="C444" s="53">
        <f aca="true" t="shared" si="119" ref="C444:Q444">C445+C448+C451+C456+C459+C472+C468</f>
        <v>3027903</v>
      </c>
      <c r="D444" s="53">
        <f t="shared" si="119"/>
        <v>507903</v>
      </c>
      <c r="E444" s="53">
        <f t="shared" si="119"/>
        <v>21010</v>
      </c>
      <c r="F444" s="53">
        <f t="shared" si="119"/>
        <v>476093</v>
      </c>
      <c r="G444" s="53">
        <f t="shared" si="119"/>
        <v>10800</v>
      </c>
      <c r="H444" s="53">
        <f t="shared" si="119"/>
        <v>0</v>
      </c>
      <c r="I444" s="53">
        <f t="shared" si="119"/>
        <v>0</v>
      </c>
      <c r="J444" s="53">
        <f t="shared" si="119"/>
        <v>0</v>
      </c>
      <c r="K444" s="53">
        <f t="shared" si="119"/>
        <v>0</v>
      </c>
      <c r="L444" s="53">
        <f t="shared" si="119"/>
        <v>2520000</v>
      </c>
      <c r="M444" s="53">
        <f t="shared" si="119"/>
        <v>2520000</v>
      </c>
      <c r="N444" s="53">
        <f t="shared" si="119"/>
        <v>2440000</v>
      </c>
      <c r="O444" s="53">
        <f t="shared" si="119"/>
        <v>0</v>
      </c>
      <c r="P444" s="53">
        <f t="shared" si="119"/>
        <v>0</v>
      </c>
      <c r="Q444" s="54">
        <f t="shared" si="119"/>
        <v>0</v>
      </c>
    </row>
    <row r="445" spans="1:17" s="9" customFormat="1" ht="12.75">
      <c r="A445" s="79">
        <v>90001</v>
      </c>
      <c r="B445" s="8" t="s">
        <v>98</v>
      </c>
      <c r="C445" s="34">
        <f aca="true" t="shared" si="120" ref="C445:Q445">SUM(C446:C447)</f>
        <v>2440000</v>
      </c>
      <c r="D445" s="34">
        <f t="shared" si="120"/>
        <v>0</v>
      </c>
      <c r="E445" s="34">
        <f t="shared" si="120"/>
        <v>0</v>
      </c>
      <c r="F445" s="34">
        <f t="shared" si="120"/>
        <v>0</v>
      </c>
      <c r="G445" s="34">
        <f t="shared" si="120"/>
        <v>0</v>
      </c>
      <c r="H445" s="34">
        <f t="shared" si="120"/>
        <v>0</v>
      </c>
      <c r="I445" s="34">
        <f t="shared" si="120"/>
        <v>0</v>
      </c>
      <c r="J445" s="34">
        <f t="shared" si="120"/>
        <v>0</v>
      </c>
      <c r="K445" s="34">
        <f t="shared" si="120"/>
        <v>0</v>
      </c>
      <c r="L445" s="34">
        <f t="shared" si="120"/>
        <v>2440000</v>
      </c>
      <c r="M445" s="34">
        <f t="shared" si="120"/>
        <v>2440000</v>
      </c>
      <c r="N445" s="34">
        <f t="shared" si="120"/>
        <v>2440000</v>
      </c>
      <c r="O445" s="34">
        <f t="shared" si="120"/>
        <v>0</v>
      </c>
      <c r="P445" s="34">
        <f t="shared" si="120"/>
        <v>0</v>
      </c>
      <c r="Q445" s="80">
        <f t="shared" si="120"/>
        <v>0</v>
      </c>
    </row>
    <row r="446" spans="1:17" s="5" customFormat="1" ht="12.75">
      <c r="A446" s="68">
        <v>6057</v>
      </c>
      <c r="B446" s="10" t="s">
        <v>31</v>
      </c>
      <c r="C446" s="36">
        <f>D446+L446</f>
        <v>1873920</v>
      </c>
      <c r="D446" s="36">
        <f>SUM(E446:K446)</f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f>P446+O446+M446+Q446</f>
        <v>1873920</v>
      </c>
      <c r="M446" s="36">
        <v>1873920</v>
      </c>
      <c r="N446" s="36">
        <v>1873920</v>
      </c>
      <c r="O446" s="36">
        <v>0</v>
      </c>
      <c r="P446" s="36">
        <v>0</v>
      </c>
      <c r="Q446" s="84">
        <v>0</v>
      </c>
    </row>
    <row r="447" spans="1:17" s="5" customFormat="1" ht="12.75">
      <c r="A447" s="68">
        <v>6059</v>
      </c>
      <c r="B447" s="13" t="s">
        <v>31</v>
      </c>
      <c r="C447" s="36">
        <f>D447+L447</f>
        <v>566080</v>
      </c>
      <c r="D447" s="36">
        <f>SUM(E447:K447)</f>
        <v>0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f t="shared" si="114"/>
        <v>566080</v>
      </c>
      <c r="M447" s="36">
        <v>566080</v>
      </c>
      <c r="N447" s="36">
        <v>566080</v>
      </c>
      <c r="O447" s="36">
        <v>0</v>
      </c>
      <c r="P447" s="36">
        <v>0</v>
      </c>
      <c r="Q447" s="84">
        <v>0</v>
      </c>
    </row>
    <row r="448" spans="1:17" s="9" customFormat="1" ht="13.5" customHeight="1">
      <c r="A448" s="83">
        <v>90003</v>
      </c>
      <c r="B448" s="11" t="s">
        <v>99</v>
      </c>
      <c r="C448" s="38">
        <f aca="true" t="shared" si="121" ref="C448:Q448">SUM(C449:C450)</f>
        <v>128794</v>
      </c>
      <c r="D448" s="38">
        <f t="shared" si="121"/>
        <v>128794</v>
      </c>
      <c r="E448" s="38">
        <f t="shared" si="121"/>
        <v>0</v>
      </c>
      <c r="F448" s="38">
        <f t="shared" si="121"/>
        <v>128794</v>
      </c>
      <c r="G448" s="38">
        <f t="shared" si="121"/>
        <v>0</v>
      </c>
      <c r="H448" s="38">
        <f t="shared" si="121"/>
        <v>0</v>
      </c>
      <c r="I448" s="38">
        <f t="shared" si="121"/>
        <v>0</v>
      </c>
      <c r="J448" s="38">
        <f t="shared" si="121"/>
        <v>0</v>
      </c>
      <c r="K448" s="38">
        <f t="shared" si="121"/>
        <v>0</v>
      </c>
      <c r="L448" s="38">
        <f t="shared" si="121"/>
        <v>0</v>
      </c>
      <c r="M448" s="38">
        <f t="shared" si="121"/>
        <v>0</v>
      </c>
      <c r="N448" s="38">
        <f t="shared" si="121"/>
        <v>0</v>
      </c>
      <c r="O448" s="38">
        <f t="shared" si="121"/>
        <v>0</v>
      </c>
      <c r="P448" s="38">
        <f t="shared" si="121"/>
        <v>0</v>
      </c>
      <c r="Q448" s="75">
        <f t="shared" si="121"/>
        <v>0</v>
      </c>
    </row>
    <row r="449" spans="1:17" s="5" customFormat="1" ht="22.5">
      <c r="A449" s="68">
        <v>2650</v>
      </c>
      <c r="B449" s="10" t="s">
        <v>122</v>
      </c>
      <c r="C449" s="36">
        <f>D449+L449</f>
        <v>0</v>
      </c>
      <c r="D449" s="36">
        <f>SUM(E449:K449)</f>
        <v>0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f t="shared" si="114"/>
        <v>0</v>
      </c>
      <c r="M449" s="36">
        <v>0</v>
      </c>
      <c r="N449" s="36">
        <v>0</v>
      </c>
      <c r="O449" s="36">
        <v>0</v>
      </c>
      <c r="P449" s="36">
        <v>0</v>
      </c>
      <c r="Q449" s="84">
        <v>0</v>
      </c>
    </row>
    <row r="450" spans="1:17" s="5" customFormat="1" ht="12.75">
      <c r="A450" s="68">
        <v>4300</v>
      </c>
      <c r="B450" s="10" t="s">
        <v>25</v>
      </c>
      <c r="C450" s="36">
        <f>D450+L450</f>
        <v>128794</v>
      </c>
      <c r="D450" s="36">
        <f>SUM(E450:K450)</f>
        <v>128794</v>
      </c>
      <c r="E450" s="36">
        <v>0</v>
      </c>
      <c r="F450" s="97">
        <v>128794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f t="shared" si="114"/>
        <v>0</v>
      </c>
      <c r="M450" s="36">
        <v>0</v>
      </c>
      <c r="N450" s="36">
        <v>0</v>
      </c>
      <c r="O450" s="36">
        <v>0</v>
      </c>
      <c r="P450" s="36">
        <v>0</v>
      </c>
      <c r="Q450" s="84">
        <v>0</v>
      </c>
    </row>
    <row r="451" spans="1:17" s="9" customFormat="1" ht="12.75">
      <c r="A451" s="83">
        <v>90004</v>
      </c>
      <c r="B451" s="11" t="s">
        <v>100</v>
      </c>
      <c r="C451" s="38">
        <f aca="true" t="shared" si="122" ref="C451:K451">SUM(C452:C455)</f>
        <v>77483</v>
      </c>
      <c r="D451" s="38">
        <f t="shared" si="122"/>
        <v>77483</v>
      </c>
      <c r="E451" s="38">
        <f t="shared" si="122"/>
        <v>1300</v>
      </c>
      <c r="F451" s="38">
        <f t="shared" si="122"/>
        <v>76183</v>
      </c>
      <c r="G451" s="38">
        <f t="shared" si="122"/>
        <v>0</v>
      </c>
      <c r="H451" s="38">
        <f t="shared" si="122"/>
        <v>0</v>
      </c>
      <c r="I451" s="38">
        <f t="shared" si="122"/>
        <v>0</v>
      </c>
      <c r="J451" s="38">
        <f t="shared" si="122"/>
        <v>0</v>
      </c>
      <c r="K451" s="38">
        <f t="shared" si="122"/>
        <v>0</v>
      </c>
      <c r="L451" s="38">
        <f t="shared" si="114"/>
        <v>0</v>
      </c>
      <c r="M451" s="38">
        <f>SUM(M452:M455)</f>
        <v>0</v>
      </c>
      <c r="N451" s="38">
        <f>SUM(N452:N455)</f>
        <v>0</v>
      </c>
      <c r="O451" s="38">
        <f>SUM(O452:O455)</f>
        <v>0</v>
      </c>
      <c r="P451" s="38">
        <f>SUM(P452:P455)</f>
        <v>0</v>
      </c>
      <c r="Q451" s="75">
        <f>SUM(Q452:Q455)</f>
        <v>0</v>
      </c>
    </row>
    <row r="452" spans="1:17" s="5" customFormat="1" ht="22.5">
      <c r="A452" s="86">
        <v>2650</v>
      </c>
      <c r="B452" s="22" t="s">
        <v>122</v>
      </c>
      <c r="C452" s="44">
        <f>D452+L452</f>
        <v>0</v>
      </c>
      <c r="D452" s="44">
        <f>SUM(E452:K452)</f>
        <v>0</v>
      </c>
      <c r="E452" s="44">
        <v>0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f t="shared" si="114"/>
        <v>0</v>
      </c>
      <c r="M452" s="44">
        <v>0</v>
      </c>
      <c r="N452" s="44">
        <v>0</v>
      </c>
      <c r="O452" s="44">
        <v>0</v>
      </c>
      <c r="P452" s="44">
        <v>0</v>
      </c>
      <c r="Q452" s="96">
        <v>0</v>
      </c>
    </row>
    <row r="453" spans="1:17" s="5" customFormat="1" ht="12.75">
      <c r="A453" s="81">
        <v>4170</v>
      </c>
      <c r="B453" s="21" t="s">
        <v>27</v>
      </c>
      <c r="C453" s="42">
        <f>D453+L453</f>
        <v>1300</v>
      </c>
      <c r="D453" s="42">
        <f>SUM(E453:K453)</f>
        <v>1300</v>
      </c>
      <c r="E453" s="42">
        <v>1300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f>P453+O453+M453+Q453</f>
        <v>0</v>
      </c>
      <c r="M453" s="42">
        <v>0</v>
      </c>
      <c r="N453" s="42">
        <v>0</v>
      </c>
      <c r="O453" s="42">
        <v>0</v>
      </c>
      <c r="P453" s="42">
        <v>0</v>
      </c>
      <c r="Q453" s="92">
        <v>0</v>
      </c>
    </row>
    <row r="454" spans="1:17" s="5" customFormat="1" ht="12.75">
      <c r="A454" s="68">
        <v>4210</v>
      </c>
      <c r="B454" s="10" t="s">
        <v>22</v>
      </c>
      <c r="C454" s="36">
        <f>D454+L454</f>
        <v>14500</v>
      </c>
      <c r="D454" s="36">
        <f>SUM(E454:K454)</f>
        <v>14500</v>
      </c>
      <c r="E454" s="36">
        <v>0</v>
      </c>
      <c r="F454" s="36">
        <v>14500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f t="shared" si="114"/>
        <v>0</v>
      </c>
      <c r="M454" s="36">
        <v>0</v>
      </c>
      <c r="N454" s="36">
        <v>0</v>
      </c>
      <c r="O454" s="36">
        <v>0</v>
      </c>
      <c r="P454" s="36">
        <v>0</v>
      </c>
      <c r="Q454" s="84">
        <v>0</v>
      </c>
    </row>
    <row r="455" spans="1:17" s="5" customFormat="1" ht="12.75">
      <c r="A455" s="68">
        <v>4300</v>
      </c>
      <c r="B455" s="10" t="s">
        <v>25</v>
      </c>
      <c r="C455" s="36">
        <f>D455+L455</f>
        <v>61683</v>
      </c>
      <c r="D455" s="36">
        <f>SUM(E455:K455)</f>
        <v>61683</v>
      </c>
      <c r="E455" s="36">
        <v>0</v>
      </c>
      <c r="F455" s="36">
        <v>61683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f t="shared" si="114"/>
        <v>0</v>
      </c>
      <c r="M455" s="36">
        <v>0</v>
      </c>
      <c r="N455" s="36">
        <v>0</v>
      </c>
      <c r="O455" s="36">
        <v>0</v>
      </c>
      <c r="P455" s="36">
        <v>0</v>
      </c>
      <c r="Q455" s="84">
        <v>0</v>
      </c>
    </row>
    <row r="456" spans="1:17" s="9" customFormat="1" ht="12.75">
      <c r="A456" s="83">
        <v>90013</v>
      </c>
      <c r="B456" s="11" t="s">
        <v>101</v>
      </c>
      <c r="C456" s="38">
        <f aca="true" t="shared" si="123" ref="C456:K456">SUM(C457:C458)</f>
        <v>25800</v>
      </c>
      <c r="D456" s="38">
        <f t="shared" si="123"/>
        <v>25800</v>
      </c>
      <c r="E456" s="38">
        <f t="shared" si="123"/>
        <v>0</v>
      </c>
      <c r="F456" s="38">
        <f t="shared" si="123"/>
        <v>15000</v>
      </c>
      <c r="G456" s="38">
        <f t="shared" si="123"/>
        <v>10800</v>
      </c>
      <c r="H456" s="38">
        <f t="shared" si="123"/>
        <v>0</v>
      </c>
      <c r="I456" s="38">
        <f t="shared" si="123"/>
        <v>0</v>
      </c>
      <c r="J456" s="38">
        <f t="shared" si="123"/>
        <v>0</v>
      </c>
      <c r="K456" s="38">
        <f t="shared" si="123"/>
        <v>0</v>
      </c>
      <c r="L456" s="38">
        <f aca="true" t="shared" si="124" ref="L456:L504">P456+O456+M456+Q456</f>
        <v>0</v>
      </c>
      <c r="M456" s="38">
        <f>SUM(M457:M458)</f>
        <v>0</v>
      </c>
      <c r="N456" s="38">
        <f>SUM(N457:N458)</f>
        <v>0</v>
      </c>
      <c r="O456" s="38">
        <f>SUM(O457:O458)</f>
        <v>0</v>
      </c>
      <c r="P456" s="38">
        <f>SUM(P457:P458)</f>
        <v>0</v>
      </c>
      <c r="Q456" s="75">
        <f>SUM(Q457:Q458)</f>
        <v>0</v>
      </c>
    </row>
    <row r="457" spans="1:17" s="5" customFormat="1" ht="28.5" customHeight="1">
      <c r="A457" s="68">
        <v>2310</v>
      </c>
      <c r="B457" s="10" t="s">
        <v>136</v>
      </c>
      <c r="C457" s="36">
        <f>D457+L457</f>
        <v>10800</v>
      </c>
      <c r="D457" s="36">
        <f>SUM(E457:K457)</f>
        <v>10800</v>
      </c>
      <c r="E457" s="36">
        <v>0</v>
      </c>
      <c r="F457" s="36">
        <v>0</v>
      </c>
      <c r="G457" s="36">
        <v>10800</v>
      </c>
      <c r="H457" s="36">
        <v>0</v>
      </c>
      <c r="I457" s="36">
        <v>0</v>
      </c>
      <c r="J457" s="36">
        <v>0</v>
      </c>
      <c r="K457" s="36">
        <v>0</v>
      </c>
      <c r="L457" s="36">
        <f t="shared" si="124"/>
        <v>0</v>
      </c>
      <c r="M457" s="36">
        <v>0</v>
      </c>
      <c r="N457" s="36">
        <v>0</v>
      </c>
      <c r="O457" s="36">
        <v>0</v>
      </c>
      <c r="P457" s="36">
        <v>0</v>
      </c>
      <c r="Q457" s="84">
        <v>0</v>
      </c>
    </row>
    <row r="458" spans="1:17" s="5" customFormat="1" ht="12.75">
      <c r="A458" s="68">
        <v>4300</v>
      </c>
      <c r="B458" s="10" t="s">
        <v>25</v>
      </c>
      <c r="C458" s="36">
        <f>D458+L458</f>
        <v>15000</v>
      </c>
      <c r="D458" s="36">
        <f>SUM(E458:K458)</f>
        <v>15000</v>
      </c>
      <c r="E458" s="36">
        <v>0</v>
      </c>
      <c r="F458" s="36">
        <v>15000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f t="shared" si="124"/>
        <v>0</v>
      </c>
      <c r="M458" s="36">
        <v>0</v>
      </c>
      <c r="N458" s="36">
        <v>0</v>
      </c>
      <c r="O458" s="36">
        <v>0</v>
      </c>
      <c r="P458" s="36">
        <v>0</v>
      </c>
      <c r="Q458" s="84">
        <v>0</v>
      </c>
    </row>
    <row r="459" spans="1:17" s="9" customFormat="1" ht="12.75">
      <c r="A459" s="83">
        <v>90015</v>
      </c>
      <c r="B459" s="11" t="s">
        <v>102</v>
      </c>
      <c r="C459" s="38">
        <f aca="true" t="shared" si="125" ref="C459:Q459">SUM(C460:C467)</f>
        <v>214355</v>
      </c>
      <c r="D459" s="38">
        <f t="shared" si="125"/>
        <v>184355</v>
      </c>
      <c r="E459" s="38">
        <f t="shared" si="125"/>
        <v>14300</v>
      </c>
      <c r="F459" s="38">
        <f t="shared" si="125"/>
        <v>170055</v>
      </c>
      <c r="G459" s="38">
        <f t="shared" si="125"/>
        <v>0</v>
      </c>
      <c r="H459" s="38">
        <f t="shared" si="125"/>
        <v>0</v>
      </c>
      <c r="I459" s="38">
        <f t="shared" si="125"/>
        <v>0</v>
      </c>
      <c r="J459" s="38">
        <f t="shared" si="125"/>
        <v>0</v>
      </c>
      <c r="K459" s="38">
        <f t="shared" si="125"/>
        <v>0</v>
      </c>
      <c r="L459" s="38">
        <f t="shared" si="125"/>
        <v>30000</v>
      </c>
      <c r="M459" s="38">
        <f t="shared" si="125"/>
        <v>30000</v>
      </c>
      <c r="N459" s="38">
        <f t="shared" si="125"/>
        <v>0</v>
      </c>
      <c r="O459" s="38">
        <f t="shared" si="125"/>
        <v>0</v>
      </c>
      <c r="P459" s="38">
        <f t="shared" si="125"/>
        <v>0</v>
      </c>
      <c r="Q459" s="75">
        <f t="shared" si="125"/>
        <v>0</v>
      </c>
    </row>
    <row r="460" spans="1:17" s="5" customFormat="1" ht="12.75">
      <c r="A460" s="86">
        <v>4110</v>
      </c>
      <c r="B460" s="10" t="s">
        <v>45</v>
      </c>
      <c r="C460" s="44">
        <f aca="true" t="shared" si="126" ref="C460:C467">D460+L460</f>
        <v>2000</v>
      </c>
      <c r="D460" s="44">
        <f aca="true" t="shared" si="127" ref="D460:D467">SUM(E460:K460)</f>
        <v>2000</v>
      </c>
      <c r="E460" s="44">
        <v>2000</v>
      </c>
      <c r="F460" s="36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f t="shared" si="124"/>
        <v>0</v>
      </c>
      <c r="M460" s="44">
        <v>0</v>
      </c>
      <c r="N460" s="44">
        <v>0</v>
      </c>
      <c r="O460" s="44">
        <v>0</v>
      </c>
      <c r="P460" s="44">
        <v>0</v>
      </c>
      <c r="Q460" s="96">
        <v>0</v>
      </c>
    </row>
    <row r="461" spans="1:17" s="5" customFormat="1" ht="12.75">
      <c r="A461" s="86">
        <v>4120</v>
      </c>
      <c r="B461" s="10" t="s">
        <v>46</v>
      </c>
      <c r="C461" s="44">
        <f>D461+L461</f>
        <v>300</v>
      </c>
      <c r="D461" s="44">
        <f>SUM(E461:K461)</f>
        <v>300</v>
      </c>
      <c r="E461" s="44">
        <v>300</v>
      </c>
      <c r="F461" s="36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f>P461+O461+M461+Q461</f>
        <v>0</v>
      </c>
      <c r="M461" s="44">
        <v>0</v>
      </c>
      <c r="N461" s="44">
        <v>0</v>
      </c>
      <c r="O461" s="44">
        <v>0</v>
      </c>
      <c r="P461" s="44">
        <v>0</v>
      </c>
      <c r="Q461" s="96">
        <v>0</v>
      </c>
    </row>
    <row r="462" spans="1:17" s="5" customFormat="1" ht="12.75">
      <c r="A462" s="86">
        <v>4170</v>
      </c>
      <c r="B462" s="10" t="s">
        <v>27</v>
      </c>
      <c r="C462" s="44">
        <f>D462+L462</f>
        <v>12000</v>
      </c>
      <c r="D462" s="44">
        <f>SUM(E462:K462)</f>
        <v>12000</v>
      </c>
      <c r="E462" s="44">
        <v>12000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84">
        <v>0</v>
      </c>
    </row>
    <row r="463" spans="1:17" s="5" customFormat="1" ht="12.75">
      <c r="A463" s="86">
        <v>4210</v>
      </c>
      <c r="B463" s="22" t="s">
        <v>22</v>
      </c>
      <c r="C463" s="44">
        <f>D463+L463</f>
        <v>5140</v>
      </c>
      <c r="D463" s="44">
        <f>SUM(E463:K463)</f>
        <v>5140</v>
      </c>
      <c r="E463" s="36">
        <v>0</v>
      </c>
      <c r="F463" s="44">
        <v>5140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f>P463+O463+M463+Q463</f>
        <v>0</v>
      </c>
      <c r="M463" s="44">
        <v>0</v>
      </c>
      <c r="N463" s="44">
        <v>0</v>
      </c>
      <c r="O463" s="44">
        <v>0</v>
      </c>
      <c r="P463" s="44">
        <v>0</v>
      </c>
      <c r="Q463" s="96">
        <v>0</v>
      </c>
    </row>
    <row r="464" spans="1:17" s="5" customFormat="1" ht="12" customHeight="1">
      <c r="A464" s="81">
        <v>4260</v>
      </c>
      <c r="B464" s="25" t="s">
        <v>35</v>
      </c>
      <c r="C464" s="42">
        <f t="shared" si="126"/>
        <v>134415</v>
      </c>
      <c r="D464" s="42">
        <f t="shared" si="127"/>
        <v>134415</v>
      </c>
      <c r="E464" s="36">
        <v>0</v>
      </c>
      <c r="F464" s="42">
        <v>134415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f t="shared" si="124"/>
        <v>0</v>
      </c>
      <c r="M464" s="42">
        <v>0</v>
      </c>
      <c r="N464" s="42">
        <v>0</v>
      </c>
      <c r="O464" s="42">
        <v>0</v>
      </c>
      <c r="P464" s="42">
        <v>0</v>
      </c>
      <c r="Q464" s="92">
        <v>0</v>
      </c>
    </row>
    <row r="465" spans="1:17" s="5" customFormat="1" ht="12.75">
      <c r="A465" s="68">
        <v>4270</v>
      </c>
      <c r="B465" s="10" t="s">
        <v>28</v>
      </c>
      <c r="C465" s="36">
        <f t="shared" si="126"/>
        <v>30500</v>
      </c>
      <c r="D465" s="36">
        <f t="shared" si="127"/>
        <v>30500</v>
      </c>
      <c r="E465" s="36">
        <v>0</v>
      </c>
      <c r="F465" s="36">
        <v>30500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f t="shared" si="124"/>
        <v>0</v>
      </c>
      <c r="M465" s="36">
        <v>0</v>
      </c>
      <c r="N465" s="36">
        <v>0</v>
      </c>
      <c r="O465" s="36">
        <v>0</v>
      </c>
      <c r="P465" s="36">
        <v>0</v>
      </c>
      <c r="Q465" s="84">
        <v>0</v>
      </c>
    </row>
    <row r="466" spans="1:17" s="5" customFormat="1" ht="12.75">
      <c r="A466" s="68">
        <v>6050</v>
      </c>
      <c r="B466" s="13" t="s">
        <v>31</v>
      </c>
      <c r="C466" s="36">
        <f t="shared" si="126"/>
        <v>0</v>
      </c>
      <c r="D466" s="36">
        <f t="shared" si="127"/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f t="shared" si="124"/>
        <v>0</v>
      </c>
      <c r="M466" s="36">
        <v>0</v>
      </c>
      <c r="N466" s="36">
        <v>0</v>
      </c>
      <c r="O466" s="36">
        <v>0</v>
      </c>
      <c r="P466" s="36">
        <v>0</v>
      </c>
      <c r="Q466" s="84">
        <v>0</v>
      </c>
    </row>
    <row r="467" spans="1:17" s="5" customFormat="1" ht="22.5">
      <c r="A467" s="68">
        <v>6060</v>
      </c>
      <c r="B467" s="10" t="s">
        <v>37</v>
      </c>
      <c r="C467" s="36">
        <f t="shared" si="126"/>
        <v>30000</v>
      </c>
      <c r="D467" s="36">
        <f t="shared" si="127"/>
        <v>0</v>
      </c>
      <c r="E467" s="36">
        <v>0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f t="shared" si="124"/>
        <v>30000</v>
      </c>
      <c r="M467" s="36">
        <v>30000</v>
      </c>
      <c r="N467" s="36">
        <v>0</v>
      </c>
      <c r="O467" s="36">
        <v>0</v>
      </c>
      <c r="P467" s="36">
        <v>0</v>
      </c>
      <c r="Q467" s="84">
        <v>0</v>
      </c>
    </row>
    <row r="468" spans="1:17" s="9" customFormat="1" ht="38.25">
      <c r="A468" s="83">
        <v>90019</v>
      </c>
      <c r="B468" s="14" t="s">
        <v>139</v>
      </c>
      <c r="C468" s="38">
        <f aca="true" t="shared" si="128" ref="C468:Q468">SUM(C469:C471)</f>
        <v>73781</v>
      </c>
      <c r="D468" s="38">
        <f t="shared" si="128"/>
        <v>73781</v>
      </c>
      <c r="E468" s="38">
        <f t="shared" si="128"/>
        <v>0</v>
      </c>
      <c r="F468" s="38">
        <f t="shared" si="128"/>
        <v>73781</v>
      </c>
      <c r="G468" s="38">
        <f t="shared" si="128"/>
        <v>0</v>
      </c>
      <c r="H468" s="38">
        <f t="shared" si="128"/>
        <v>0</v>
      </c>
      <c r="I468" s="38">
        <f t="shared" si="128"/>
        <v>0</v>
      </c>
      <c r="J468" s="38">
        <f t="shared" si="128"/>
        <v>0</v>
      </c>
      <c r="K468" s="38">
        <f t="shared" si="128"/>
        <v>0</v>
      </c>
      <c r="L468" s="38">
        <f t="shared" si="128"/>
        <v>0</v>
      </c>
      <c r="M468" s="38">
        <f t="shared" si="128"/>
        <v>0</v>
      </c>
      <c r="N468" s="38">
        <f t="shared" si="128"/>
        <v>0</v>
      </c>
      <c r="O468" s="38">
        <f t="shared" si="128"/>
        <v>0</v>
      </c>
      <c r="P468" s="38">
        <f t="shared" si="128"/>
        <v>0</v>
      </c>
      <c r="Q468" s="75">
        <f t="shared" si="128"/>
        <v>0</v>
      </c>
    </row>
    <row r="469" spans="1:17" s="5" customFormat="1" ht="12.75">
      <c r="A469" s="68">
        <v>4210</v>
      </c>
      <c r="B469" s="10" t="s">
        <v>22</v>
      </c>
      <c r="C469" s="36">
        <f>D469+L469</f>
        <v>500</v>
      </c>
      <c r="D469" s="36">
        <f>SUM(E469:K469)</f>
        <v>500</v>
      </c>
      <c r="E469" s="36">
        <v>0</v>
      </c>
      <c r="F469" s="36">
        <v>500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f t="shared" si="124"/>
        <v>0</v>
      </c>
      <c r="M469" s="36">
        <v>0</v>
      </c>
      <c r="N469" s="36">
        <v>0</v>
      </c>
      <c r="O469" s="36">
        <v>0</v>
      </c>
      <c r="P469" s="36">
        <v>0</v>
      </c>
      <c r="Q469" s="84">
        <v>0</v>
      </c>
    </row>
    <row r="470" spans="1:17" s="5" customFormat="1" ht="12.75">
      <c r="A470" s="68">
        <v>4300</v>
      </c>
      <c r="B470" s="10" t="s">
        <v>25</v>
      </c>
      <c r="C470" s="36">
        <f>D470+L470</f>
        <v>54381</v>
      </c>
      <c r="D470" s="36">
        <f>SUM(E470:K470)</f>
        <v>54381</v>
      </c>
      <c r="E470" s="36">
        <v>0</v>
      </c>
      <c r="F470" s="97">
        <v>54381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f t="shared" si="124"/>
        <v>0</v>
      </c>
      <c r="M470" s="36">
        <v>0</v>
      </c>
      <c r="N470" s="36">
        <v>0</v>
      </c>
      <c r="O470" s="36">
        <v>0</v>
      </c>
      <c r="P470" s="36">
        <v>0</v>
      </c>
      <c r="Q470" s="84">
        <v>0</v>
      </c>
    </row>
    <row r="471" spans="1:17" s="5" customFormat="1" ht="12.75">
      <c r="A471" s="68">
        <v>4430</v>
      </c>
      <c r="B471" s="10" t="s">
        <v>23</v>
      </c>
      <c r="C471" s="36">
        <f>D471+L471</f>
        <v>18900</v>
      </c>
      <c r="D471" s="36">
        <f>SUM(E471:K471)</f>
        <v>18900</v>
      </c>
      <c r="E471" s="36">
        <v>0</v>
      </c>
      <c r="F471" s="36">
        <v>18900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f t="shared" si="124"/>
        <v>0</v>
      </c>
      <c r="M471" s="36">
        <v>0</v>
      </c>
      <c r="N471" s="36">
        <v>0</v>
      </c>
      <c r="O471" s="36">
        <v>0</v>
      </c>
      <c r="P471" s="36">
        <v>0</v>
      </c>
      <c r="Q471" s="84">
        <v>0</v>
      </c>
    </row>
    <row r="472" spans="1:17" s="9" customFormat="1" ht="18" customHeight="1">
      <c r="A472" s="83">
        <v>90095</v>
      </c>
      <c r="B472" s="11" t="s">
        <v>21</v>
      </c>
      <c r="C472" s="38">
        <f aca="true" t="shared" si="129" ref="C472:K472">SUM(C473:C477)</f>
        <v>67690</v>
      </c>
      <c r="D472" s="38">
        <f t="shared" si="129"/>
        <v>17690</v>
      </c>
      <c r="E472" s="38">
        <f t="shared" si="129"/>
        <v>5410</v>
      </c>
      <c r="F472" s="38">
        <f t="shared" si="129"/>
        <v>12280</v>
      </c>
      <c r="G472" s="38">
        <f t="shared" si="129"/>
        <v>0</v>
      </c>
      <c r="H472" s="38">
        <f t="shared" si="129"/>
        <v>0</v>
      </c>
      <c r="I472" s="38">
        <f t="shared" si="129"/>
        <v>0</v>
      </c>
      <c r="J472" s="38">
        <f t="shared" si="129"/>
        <v>0</v>
      </c>
      <c r="K472" s="38">
        <f t="shared" si="129"/>
        <v>0</v>
      </c>
      <c r="L472" s="38">
        <f t="shared" si="124"/>
        <v>50000</v>
      </c>
      <c r="M472" s="38">
        <f>SUM(M473:M477)</f>
        <v>50000</v>
      </c>
      <c r="N472" s="38">
        <f>SUM(N473:N477)</f>
        <v>0</v>
      </c>
      <c r="O472" s="38">
        <f>SUM(O473:O477)</f>
        <v>0</v>
      </c>
      <c r="P472" s="38">
        <f>SUM(P473:P477)</f>
        <v>0</v>
      </c>
      <c r="Q472" s="75">
        <f>SUM(Q473:Q477)</f>
        <v>0</v>
      </c>
    </row>
    <row r="473" spans="1:17" s="5" customFormat="1" ht="12.75">
      <c r="A473" s="68">
        <v>4170</v>
      </c>
      <c r="B473" s="10" t="s">
        <v>27</v>
      </c>
      <c r="C473" s="36">
        <f>D473+L473</f>
        <v>5410</v>
      </c>
      <c r="D473" s="36">
        <f>SUM(E473:K473)</f>
        <v>5410</v>
      </c>
      <c r="E473" s="36">
        <v>5410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f t="shared" si="124"/>
        <v>0</v>
      </c>
      <c r="M473" s="36">
        <v>0</v>
      </c>
      <c r="N473" s="36">
        <v>0</v>
      </c>
      <c r="O473" s="36">
        <v>0</v>
      </c>
      <c r="P473" s="36">
        <v>0</v>
      </c>
      <c r="Q473" s="84">
        <v>0</v>
      </c>
    </row>
    <row r="474" spans="1:17" s="5" customFormat="1" ht="12.75">
      <c r="A474" s="68">
        <v>4210</v>
      </c>
      <c r="B474" s="10" t="s">
        <v>22</v>
      </c>
      <c r="C474" s="36">
        <f>D474+L474</f>
        <v>2000</v>
      </c>
      <c r="D474" s="36">
        <f>SUM(E474:K474)</f>
        <v>2000</v>
      </c>
      <c r="E474" s="36">
        <v>0</v>
      </c>
      <c r="F474" s="36">
        <v>2000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f t="shared" si="124"/>
        <v>0</v>
      </c>
      <c r="M474" s="36">
        <v>0</v>
      </c>
      <c r="N474" s="36">
        <v>0</v>
      </c>
      <c r="O474" s="36">
        <v>0</v>
      </c>
      <c r="P474" s="36">
        <v>0</v>
      </c>
      <c r="Q474" s="84">
        <v>0</v>
      </c>
    </row>
    <row r="475" spans="1:17" s="5" customFormat="1" ht="12.75">
      <c r="A475" s="68">
        <v>4270</v>
      </c>
      <c r="B475" s="10" t="s">
        <v>28</v>
      </c>
      <c r="C475" s="36">
        <f>D475+L475</f>
        <v>10280</v>
      </c>
      <c r="D475" s="36">
        <f>SUM(E475:K475)</f>
        <v>10280</v>
      </c>
      <c r="E475" s="36">
        <v>0</v>
      </c>
      <c r="F475" s="36">
        <v>10280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f t="shared" si="124"/>
        <v>0</v>
      </c>
      <c r="M475" s="36">
        <v>0</v>
      </c>
      <c r="N475" s="36">
        <v>0</v>
      </c>
      <c r="O475" s="36">
        <v>0</v>
      </c>
      <c r="P475" s="36">
        <v>0</v>
      </c>
      <c r="Q475" s="84">
        <v>0</v>
      </c>
    </row>
    <row r="476" spans="1:17" s="5" customFormat="1" ht="12.75">
      <c r="A476" s="68">
        <v>4300</v>
      </c>
      <c r="B476" s="10" t="s">
        <v>25</v>
      </c>
      <c r="C476" s="36">
        <f>D476+L476</f>
        <v>0</v>
      </c>
      <c r="D476" s="36">
        <f>SUM(E476:K476)</f>
        <v>0</v>
      </c>
      <c r="E476" s="36">
        <v>0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f t="shared" si="124"/>
        <v>0</v>
      </c>
      <c r="M476" s="36">
        <v>0</v>
      </c>
      <c r="N476" s="36">
        <v>0</v>
      </c>
      <c r="O476" s="36">
        <v>0</v>
      </c>
      <c r="P476" s="36">
        <v>0</v>
      </c>
      <c r="Q476" s="84">
        <v>0</v>
      </c>
    </row>
    <row r="477" spans="1:17" s="5" customFormat="1" ht="13.5" thickBot="1">
      <c r="A477" s="68">
        <v>6050</v>
      </c>
      <c r="B477" s="13" t="s">
        <v>31</v>
      </c>
      <c r="C477" s="36">
        <f>D477+L477</f>
        <v>50000</v>
      </c>
      <c r="D477" s="36">
        <f>SUM(E477:K477)</f>
        <v>0</v>
      </c>
      <c r="E477" s="36">
        <v>0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f t="shared" si="124"/>
        <v>50000</v>
      </c>
      <c r="M477" s="36">
        <v>50000</v>
      </c>
      <c r="N477" s="36">
        <v>0</v>
      </c>
      <c r="O477" s="36">
        <v>0</v>
      </c>
      <c r="P477" s="36">
        <v>0</v>
      </c>
      <c r="Q477" s="84">
        <v>0</v>
      </c>
    </row>
    <row r="478" spans="1:17" ht="32.25" customHeight="1" thickBot="1">
      <c r="A478" s="61">
        <v>921</v>
      </c>
      <c r="B478" s="52" t="s">
        <v>103</v>
      </c>
      <c r="C478" s="53">
        <f aca="true" t="shared" si="130" ref="C478:Q478">C479+C486+C488</f>
        <v>1228544.86</v>
      </c>
      <c r="D478" s="53">
        <f t="shared" si="130"/>
        <v>629628.82</v>
      </c>
      <c r="E478" s="53">
        <f t="shared" si="130"/>
        <v>0</v>
      </c>
      <c r="F478" s="53">
        <f t="shared" si="130"/>
        <v>43360.82</v>
      </c>
      <c r="G478" s="53">
        <f t="shared" si="130"/>
        <v>586268</v>
      </c>
      <c r="H478" s="53">
        <f t="shared" si="130"/>
        <v>0</v>
      </c>
      <c r="I478" s="53">
        <f t="shared" si="130"/>
        <v>0</v>
      </c>
      <c r="J478" s="53">
        <f t="shared" si="130"/>
        <v>0</v>
      </c>
      <c r="K478" s="53">
        <f t="shared" si="130"/>
        <v>0</v>
      </c>
      <c r="L478" s="53">
        <f t="shared" si="130"/>
        <v>598916.04</v>
      </c>
      <c r="M478" s="53">
        <f t="shared" si="130"/>
        <v>598916.04</v>
      </c>
      <c r="N478" s="53">
        <f t="shared" si="130"/>
        <v>0</v>
      </c>
      <c r="O478" s="53">
        <f t="shared" si="130"/>
        <v>0</v>
      </c>
      <c r="P478" s="53">
        <f t="shared" si="130"/>
        <v>0</v>
      </c>
      <c r="Q478" s="54">
        <f t="shared" si="130"/>
        <v>0</v>
      </c>
    </row>
    <row r="479" spans="1:17" s="9" customFormat="1" ht="18" customHeight="1">
      <c r="A479" s="79">
        <v>92109</v>
      </c>
      <c r="B479" s="8" t="s">
        <v>137</v>
      </c>
      <c r="C479" s="34">
        <f aca="true" t="shared" si="131" ref="C479:Q479">SUM(C480:C485)</f>
        <v>1037023</v>
      </c>
      <c r="D479" s="34">
        <f t="shared" si="131"/>
        <v>438106.96</v>
      </c>
      <c r="E479" s="34">
        <f t="shared" si="131"/>
        <v>0</v>
      </c>
      <c r="F479" s="34">
        <f t="shared" si="131"/>
        <v>20976.96</v>
      </c>
      <c r="G479" s="34">
        <f t="shared" si="131"/>
        <v>417130</v>
      </c>
      <c r="H479" s="34">
        <f t="shared" si="131"/>
        <v>0</v>
      </c>
      <c r="I479" s="34">
        <f t="shared" si="131"/>
        <v>0</v>
      </c>
      <c r="J479" s="34">
        <f t="shared" si="131"/>
        <v>0</v>
      </c>
      <c r="K479" s="34">
        <f t="shared" si="131"/>
        <v>0</v>
      </c>
      <c r="L479" s="34">
        <f t="shared" si="131"/>
        <v>598916.04</v>
      </c>
      <c r="M479" s="34">
        <f t="shared" si="131"/>
        <v>598916.04</v>
      </c>
      <c r="N479" s="34">
        <f t="shared" si="131"/>
        <v>0</v>
      </c>
      <c r="O479" s="34">
        <f t="shared" si="131"/>
        <v>0</v>
      </c>
      <c r="P479" s="34">
        <f t="shared" si="131"/>
        <v>0</v>
      </c>
      <c r="Q479" s="80">
        <f t="shared" si="131"/>
        <v>0</v>
      </c>
    </row>
    <row r="480" spans="1:17" s="5" customFormat="1" ht="22.5">
      <c r="A480" s="68">
        <v>2480</v>
      </c>
      <c r="B480" s="10" t="s">
        <v>104</v>
      </c>
      <c r="C480" s="36">
        <f aca="true" t="shared" si="132" ref="C480:C485">D480+L480</f>
        <v>417130</v>
      </c>
      <c r="D480" s="36">
        <f aca="true" t="shared" si="133" ref="D480:D485">SUM(E480:K480)</f>
        <v>417130</v>
      </c>
      <c r="E480" s="36">
        <v>0</v>
      </c>
      <c r="F480" s="36">
        <v>0</v>
      </c>
      <c r="G480" s="97">
        <v>417130</v>
      </c>
      <c r="H480" s="36">
        <v>0</v>
      </c>
      <c r="I480" s="36">
        <v>0</v>
      </c>
      <c r="J480" s="36">
        <v>0</v>
      </c>
      <c r="K480" s="36">
        <v>0</v>
      </c>
      <c r="L480" s="36">
        <f t="shared" si="124"/>
        <v>0</v>
      </c>
      <c r="M480" s="36">
        <v>0</v>
      </c>
      <c r="N480" s="36">
        <v>0</v>
      </c>
      <c r="O480" s="36">
        <v>0</v>
      </c>
      <c r="P480" s="36">
        <v>0</v>
      </c>
      <c r="Q480" s="84">
        <v>0</v>
      </c>
    </row>
    <row r="481" spans="1:17" s="5" customFormat="1" ht="12.75">
      <c r="A481" s="68">
        <v>4210</v>
      </c>
      <c r="B481" s="10" t="s">
        <v>22</v>
      </c>
      <c r="C481" s="36">
        <f t="shared" si="132"/>
        <v>13476.96</v>
      </c>
      <c r="D481" s="36">
        <f t="shared" si="133"/>
        <v>13476.96</v>
      </c>
      <c r="E481" s="36">
        <v>0</v>
      </c>
      <c r="F481" s="36">
        <v>13476.96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f t="shared" si="124"/>
        <v>0</v>
      </c>
      <c r="M481" s="36">
        <v>0</v>
      </c>
      <c r="N481" s="36">
        <v>0</v>
      </c>
      <c r="O481" s="36">
        <v>0</v>
      </c>
      <c r="P481" s="36">
        <v>0</v>
      </c>
      <c r="Q481" s="84">
        <v>0</v>
      </c>
    </row>
    <row r="482" spans="1:17" s="5" customFormat="1" ht="12.75">
      <c r="A482" s="68">
        <v>4300</v>
      </c>
      <c r="B482" s="10" t="s">
        <v>25</v>
      </c>
      <c r="C482" s="36">
        <f t="shared" si="132"/>
        <v>7500</v>
      </c>
      <c r="D482" s="36">
        <f t="shared" si="133"/>
        <v>7500</v>
      </c>
      <c r="E482" s="36">
        <v>0</v>
      </c>
      <c r="F482" s="36">
        <v>7500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f t="shared" si="124"/>
        <v>0</v>
      </c>
      <c r="M482" s="36">
        <v>0</v>
      </c>
      <c r="N482" s="36">
        <v>0</v>
      </c>
      <c r="O482" s="36">
        <v>0</v>
      </c>
      <c r="P482" s="36">
        <v>0</v>
      </c>
      <c r="Q482" s="84">
        <v>0</v>
      </c>
    </row>
    <row r="483" spans="1:17" s="5" customFormat="1" ht="12.75">
      <c r="A483" s="68">
        <v>6050</v>
      </c>
      <c r="B483" s="13" t="s">
        <v>31</v>
      </c>
      <c r="C483" s="36">
        <f t="shared" si="132"/>
        <v>340140.04</v>
      </c>
      <c r="D483" s="36">
        <f t="shared" si="133"/>
        <v>0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f t="shared" si="124"/>
        <v>340140.04</v>
      </c>
      <c r="M483" s="36">
        <v>340140.04</v>
      </c>
      <c r="N483" s="36">
        <v>0</v>
      </c>
      <c r="O483" s="36">
        <v>0</v>
      </c>
      <c r="P483" s="36">
        <v>0</v>
      </c>
      <c r="Q483" s="84">
        <v>0</v>
      </c>
    </row>
    <row r="484" spans="1:17" s="5" customFormat="1" ht="22.5">
      <c r="A484" s="68">
        <v>6060</v>
      </c>
      <c r="B484" s="10" t="s">
        <v>37</v>
      </c>
      <c r="C484" s="36">
        <f t="shared" si="132"/>
        <v>9000</v>
      </c>
      <c r="D484" s="36">
        <f t="shared" si="133"/>
        <v>0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f t="shared" si="124"/>
        <v>9000</v>
      </c>
      <c r="M484" s="36">
        <v>9000</v>
      </c>
      <c r="N484" s="36">
        <v>0</v>
      </c>
      <c r="O484" s="36">
        <v>0</v>
      </c>
      <c r="P484" s="36">
        <v>0</v>
      </c>
      <c r="Q484" s="84">
        <v>0</v>
      </c>
    </row>
    <row r="485" spans="1:17" s="5" customFormat="1" ht="45">
      <c r="A485" s="68">
        <v>6220</v>
      </c>
      <c r="B485" s="10" t="s">
        <v>138</v>
      </c>
      <c r="C485" s="36">
        <f t="shared" si="132"/>
        <v>249776</v>
      </c>
      <c r="D485" s="36">
        <f t="shared" si="133"/>
        <v>0</v>
      </c>
      <c r="E485" s="36">
        <v>0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f t="shared" si="124"/>
        <v>249776</v>
      </c>
      <c r="M485" s="36">
        <v>249776</v>
      </c>
      <c r="N485" s="36">
        <v>0</v>
      </c>
      <c r="O485" s="36">
        <v>0</v>
      </c>
      <c r="P485" s="36">
        <v>0</v>
      </c>
      <c r="Q485" s="84">
        <v>0</v>
      </c>
    </row>
    <row r="486" spans="1:17" s="9" customFormat="1" ht="17.25" customHeight="1">
      <c r="A486" s="83">
        <v>92116</v>
      </c>
      <c r="B486" s="11" t="s">
        <v>105</v>
      </c>
      <c r="C486" s="38">
        <f aca="true" t="shared" si="134" ref="C486:K486">SUM(C487:C487)</f>
        <v>169138</v>
      </c>
      <c r="D486" s="38">
        <f t="shared" si="134"/>
        <v>169138</v>
      </c>
      <c r="E486" s="38">
        <f t="shared" si="134"/>
        <v>0</v>
      </c>
      <c r="F486" s="38">
        <f t="shared" si="134"/>
        <v>0</v>
      </c>
      <c r="G486" s="38">
        <f t="shared" si="134"/>
        <v>169138</v>
      </c>
      <c r="H486" s="38">
        <f t="shared" si="134"/>
        <v>0</v>
      </c>
      <c r="I486" s="38">
        <f t="shared" si="134"/>
        <v>0</v>
      </c>
      <c r="J486" s="38">
        <f t="shared" si="134"/>
        <v>0</v>
      </c>
      <c r="K486" s="38">
        <f t="shared" si="134"/>
        <v>0</v>
      </c>
      <c r="L486" s="38">
        <f t="shared" si="124"/>
        <v>0</v>
      </c>
      <c r="M486" s="38">
        <f>SUM(M487:M487)</f>
        <v>0</v>
      </c>
      <c r="N486" s="38">
        <f>SUM(N487:N487)</f>
        <v>0</v>
      </c>
      <c r="O486" s="38">
        <f>SUM(O487:O487)</f>
        <v>0</v>
      </c>
      <c r="P486" s="38">
        <f>SUM(P487:P487)</f>
        <v>0</v>
      </c>
      <c r="Q486" s="75">
        <f>SUM(Q487:Q487)</f>
        <v>0</v>
      </c>
    </row>
    <row r="487" spans="1:17" s="5" customFormat="1" ht="22.5">
      <c r="A487" s="68">
        <v>2480</v>
      </c>
      <c r="B487" s="10" t="s">
        <v>104</v>
      </c>
      <c r="C487" s="36">
        <f>D487+L487</f>
        <v>169138</v>
      </c>
      <c r="D487" s="36">
        <f>SUM(E487:K487)</f>
        <v>169138</v>
      </c>
      <c r="E487" s="36">
        <v>0</v>
      </c>
      <c r="F487" s="36">
        <v>0</v>
      </c>
      <c r="G487" s="97">
        <v>169138</v>
      </c>
      <c r="H487" s="36">
        <v>0</v>
      </c>
      <c r="I487" s="36">
        <v>0</v>
      </c>
      <c r="J487" s="36">
        <v>0</v>
      </c>
      <c r="K487" s="36">
        <v>0</v>
      </c>
      <c r="L487" s="36">
        <f t="shared" si="124"/>
        <v>0</v>
      </c>
      <c r="M487" s="36">
        <v>0</v>
      </c>
      <c r="N487" s="36">
        <v>0</v>
      </c>
      <c r="O487" s="36">
        <v>0</v>
      </c>
      <c r="P487" s="36">
        <v>0</v>
      </c>
      <c r="Q487" s="84">
        <v>0</v>
      </c>
    </row>
    <row r="488" spans="1:17" ht="18" customHeight="1">
      <c r="A488" s="83">
        <v>92195</v>
      </c>
      <c r="B488" s="14" t="s">
        <v>21</v>
      </c>
      <c r="C488" s="38">
        <f aca="true" t="shared" si="135" ref="C488:Q488">C489</f>
        <v>22383.86</v>
      </c>
      <c r="D488" s="38">
        <f t="shared" si="135"/>
        <v>22383.86</v>
      </c>
      <c r="E488" s="38">
        <f t="shared" si="135"/>
        <v>0</v>
      </c>
      <c r="F488" s="38">
        <f t="shared" si="135"/>
        <v>22383.86</v>
      </c>
      <c r="G488" s="38">
        <f t="shared" si="135"/>
        <v>0</v>
      </c>
      <c r="H488" s="38">
        <f t="shared" si="135"/>
        <v>0</v>
      </c>
      <c r="I488" s="38">
        <f t="shared" si="135"/>
        <v>0</v>
      </c>
      <c r="J488" s="38">
        <f t="shared" si="135"/>
        <v>0</v>
      </c>
      <c r="K488" s="38">
        <f t="shared" si="135"/>
        <v>0</v>
      </c>
      <c r="L488" s="38">
        <f t="shared" si="135"/>
        <v>0</v>
      </c>
      <c r="M488" s="38">
        <f t="shared" si="135"/>
        <v>0</v>
      </c>
      <c r="N488" s="38">
        <f t="shared" si="135"/>
        <v>0</v>
      </c>
      <c r="O488" s="38">
        <f t="shared" si="135"/>
        <v>0</v>
      </c>
      <c r="P488" s="38">
        <f t="shared" si="135"/>
        <v>0</v>
      </c>
      <c r="Q488" s="75">
        <f t="shared" si="135"/>
        <v>0</v>
      </c>
    </row>
    <row r="489" spans="1:17" ht="13.5" thickBot="1">
      <c r="A489" s="68">
        <v>4210</v>
      </c>
      <c r="B489" s="10" t="s">
        <v>22</v>
      </c>
      <c r="C489" s="36">
        <f>D489+L489</f>
        <v>22383.86</v>
      </c>
      <c r="D489" s="36">
        <f>SUM(E489:K489)</f>
        <v>22383.86</v>
      </c>
      <c r="E489" s="36">
        <v>0</v>
      </c>
      <c r="F489" s="36">
        <v>22383.86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84">
        <v>0</v>
      </c>
    </row>
    <row r="490" spans="1:17" ht="24.75" customHeight="1" thickBot="1">
      <c r="A490" s="61">
        <v>926</v>
      </c>
      <c r="B490" s="52" t="s">
        <v>114</v>
      </c>
      <c r="C490" s="53">
        <f aca="true" t="shared" si="136" ref="C490:K490">C491+C500+C505</f>
        <v>292445.94</v>
      </c>
      <c r="D490" s="53">
        <f t="shared" si="136"/>
        <v>206145.94</v>
      </c>
      <c r="E490" s="53">
        <f t="shared" si="136"/>
        <v>16630</v>
      </c>
      <c r="F490" s="53">
        <f t="shared" si="136"/>
        <v>102515.94</v>
      </c>
      <c r="G490" s="53">
        <f t="shared" si="136"/>
        <v>87000</v>
      </c>
      <c r="H490" s="53">
        <f t="shared" si="136"/>
        <v>0</v>
      </c>
      <c r="I490" s="53">
        <f t="shared" si="136"/>
        <v>0</v>
      </c>
      <c r="J490" s="53">
        <f t="shared" si="136"/>
        <v>0</v>
      </c>
      <c r="K490" s="53">
        <f t="shared" si="136"/>
        <v>0</v>
      </c>
      <c r="L490" s="53">
        <f t="shared" si="124"/>
        <v>86300</v>
      </c>
      <c r="M490" s="53">
        <f>M491+M500+M505</f>
        <v>86300</v>
      </c>
      <c r="N490" s="53">
        <f>N491+N500+N505</f>
        <v>0</v>
      </c>
      <c r="O490" s="53">
        <f>O491+O500+O505</f>
        <v>0</v>
      </c>
      <c r="P490" s="53">
        <f>P491+P500+P505</f>
        <v>0</v>
      </c>
      <c r="Q490" s="54">
        <f>Q491+Q500+Q505</f>
        <v>0</v>
      </c>
    </row>
    <row r="491" spans="1:17" s="9" customFormat="1" ht="12.75">
      <c r="A491" s="93">
        <v>92601</v>
      </c>
      <c r="B491" s="33" t="s">
        <v>106</v>
      </c>
      <c r="C491" s="48">
        <f aca="true" t="shared" si="137" ref="C491:Q491">SUM(C492:C499)</f>
        <v>121074</v>
      </c>
      <c r="D491" s="48">
        <f t="shared" si="137"/>
        <v>92074</v>
      </c>
      <c r="E491" s="48">
        <f t="shared" si="137"/>
        <v>16130</v>
      </c>
      <c r="F491" s="48">
        <f t="shared" si="137"/>
        <v>75944</v>
      </c>
      <c r="G491" s="48">
        <f t="shared" si="137"/>
        <v>0</v>
      </c>
      <c r="H491" s="48">
        <f t="shared" si="137"/>
        <v>0</v>
      </c>
      <c r="I491" s="48">
        <f t="shared" si="137"/>
        <v>0</v>
      </c>
      <c r="J491" s="48">
        <f t="shared" si="137"/>
        <v>0</v>
      </c>
      <c r="K491" s="48">
        <f t="shared" si="137"/>
        <v>0</v>
      </c>
      <c r="L491" s="48">
        <f t="shared" si="137"/>
        <v>29000</v>
      </c>
      <c r="M491" s="48">
        <f t="shared" si="137"/>
        <v>29000</v>
      </c>
      <c r="N491" s="48">
        <f t="shared" si="137"/>
        <v>0</v>
      </c>
      <c r="O491" s="48">
        <f t="shared" si="137"/>
        <v>0</v>
      </c>
      <c r="P491" s="48">
        <f t="shared" si="137"/>
        <v>0</v>
      </c>
      <c r="Q491" s="94">
        <f t="shared" si="137"/>
        <v>0</v>
      </c>
    </row>
    <row r="492" spans="1:17" s="5" customFormat="1" ht="15" customHeight="1">
      <c r="A492" s="81">
        <v>4110</v>
      </c>
      <c r="B492" s="21" t="s">
        <v>45</v>
      </c>
      <c r="C492" s="42">
        <f aca="true" t="shared" si="138" ref="C492:C499">D492+L492</f>
        <v>2130</v>
      </c>
      <c r="D492" s="42">
        <f aca="true" t="shared" si="139" ref="D492:D499">SUM(E492:K492)</f>
        <v>2130</v>
      </c>
      <c r="E492" s="42">
        <v>2130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f>P492+O492+M492+Q492</f>
        <v>0</v>
      </c>
      <c r="M492" s="42">
        <v>0</v>
      </c>
      <c r="N492" s="42">
        <v>0</v>
      </c>
      <c r="O492" s="42">
        <v>0</v>
      </c>
      <c r="P492" s="42">
        <v>0</v>
      </c>
      <c r="Q492" s="92">
        <v>0</v>
      </c>
    </row>
    <row r="493" spans="1:17" s="5" customFormat="1" ht="12.75">
      <c r="A493" s="68">
        <v>4120</v>
      </c>
      <c r="B493" s="10" t="s">
        <v>46</v>
      </c>
      <c r="C493" s="36">
        <f t="shared" si="138"/>
        <v>0</v>
      </c>
      <c r="D493" s="36">
        <f t="shared" si="139"/>
        <v>0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f t="shared" si="124"/>
        <v>0</v>
      </c>
      <c r="M493" s="36">
        <v>0</v>
      </c>
      <c r="N493" s="36">
        <v>0</v>
      </c>
      <c r="O493" s="36">
        <v>0</v>
      </c>
      <c r="P493" s="36">
        <v>0</v>
      </c>
      <c r="Q493" s="84">
        <v>0</v>
      </c>
    </row>
    <row r="494" spans="1:17" s="5" customFormat="1" ht="12.75">
      <c r="A494" s="68">
        <v>4170</v>
      </c>
      <c r="B494" s="10" t="s">
        <v>27</v>
      </c>
      <c r="C494" s="36">
        <f t="shared" si="138"/>
        <v>14000</v>
      </c>
      <c r="D494" s="36">
        <f t="shared" si="139"/>
        <v>14000</v>
      </c>
      <c r="E494" s="36">
        <v>14000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f t="shared" si="124"/>
        <v>0</v>
      </c>
      <c r="M494" s="36">
        <v>0</v>
      </c>
      <c r="N494" s="36">
        <v>0</v>
      </c>
      <c r="O494" s="36">
        <v>0</v>
      </c>
      <c r="P494" s="36">
        <v>0</v>
      </c>
      <c r="Q494" s="84">
        <v>0</v>
      </c>
    </row>
    <row r="495" spans="1:17" s="5" customFormat="1" ht="12.75">
      <c r="A495" s="68">
        <v>4210</v>
      </c>
      <c r="B495" s="10" t="s">
        <v>22</v>
      </c>
      <c r="C495" s="36">
        <f t="shared" si="138"/>
        <v>1500</v>
      </c>
      <c r="D495" s="36">
        <f t="shared" si="139"/>
        <v>1500</v>
      </c>
      <c r="E495" s="36">
        <v>0</v>
      </c>
      <c r="F495" s="36">
        <v>1500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f t="shared" si="124"/>
        <v>0</v>
      </c>
      <c r="M495" s="36">
        <v>0</v>
      </c>
      <c r="N495" s="36">
        <v>0</v>
      </c>
      <c r="O495" s="36">
        <v>0</v>
      </c>
      <c r="P495" s="36">
        <v>0</v>
      </c>
      <c r="Q495" s="84">
        <v>0</v>
      </c>
    </row>
    <row r="496" spans="1:17" s="5" customFormat="1" ht="12.75">
      <c r="A496" s="68">
        <v>4260</v>
      </c>
      <c r="B496" s="13" t="s">
        <v>35</v>
      </c>
      <c r="C496" s="36">
        <f t="shared" si="138"/>
        <v>0</v>
      </c>
      <c r="D496" s="36">
        <f t="shared" si="139"/>
        <v>0</v>
      </c>
      <c r="E496" s="36">
        <v>0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f t="shared" si="124"/>
        <v>0</v>
      </c>
      <c r="M496" s="36">
        <v>0</v>
      </c>
      <c r="N496" s="36">
        <v>0</v>
      </c>
      <c r="O496" s="36">
        <v>0</v>
      </c>
      <c r="P496" s="36">
        <v>0</v>
      </c>
      <c r="Q496" s="84">
        <v>0</v>
      </c>
    </row>
    <row r="497" spans="1:17" s="5" customFormat="1" ht="12.75">
      <c r="A497" s="68">
        <v>4300</v>
      </c>
      <c r="B497" s="10" t="s">
        <v>25</v>
      </c>
      <c r="C497" s="36">
        <f t="shared" si="138"/>
        <v>73944</v>
      </c>
      <c r="D497" s="36">
        <f t="shared" si="139"/>
        <v>73944</v>
      </c>
      <c r="E497" s="36">
        <v>0</v>
      </c>
      <c r="F497" s="36">
        <v>73944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f t="shared" si="124"/>
        <v>0</v>
      </c>
      <c r="M497" s="36">
        <v>0</v>
      </c>
      <c r="N497" s="36">
        <v>0</v>
      </c>
      <c r="O497" s="36">
        <v>0</v>
      </c>
      <c r="P497" s="36">
        <v>0</v>
      </c>
      <c r="Q497" s="84">
        <v>0</v>
      </c>
    </row>
    <row r="498" spans="1:17" s="5" customFormat="1" ht="12.75">
      <c r="A498" s="68">
        <v>4430</v>
      </c>
      <c r="B498" s="10" t="s">
        <v>23</v>
      </c>
      <c r="C498" s="36">
        <f t="shared" si="138"/>
        <v>500</v>
      </c>
      <c r="D498" s="36">
        <f t="shared" si="139"/>
        <v>500</v>
      </c>
      <c r="E498" s="36">
        <v>0</v>
      </c>
      <c r="F498" s="36">
        <v>500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f t="shared" si="124"/>
        <v>0</v>
      </c>
      <c r="M498" s="36">
        <v>0</v>
      </c>
      <c r="N498" s="36">
        <v>0</v>
      </c>
      <c r="O498" s="36">
        <v>0</v>
      </c>
      <c r="P498" s="36">
        <v>0</v>
      </c>
      <c r="Q498" s="84">
        <v>0</v>
      </c>
    </row>
    <row r="499" spans="1:17" s="5" customFormat="1" ht="12.75">
      <c r="A499" s="68">
        <v>6050</v>
      </c>
      <c r="B499" s="13" t="s">
        <v>31</v>
      </c>
      <c r="C499" s="36">
        <f t="shared" si="138"/>
        <v>29000</v>
      </c>
      <c r="D499" s="36">
        <f t="shared" si="139"/>
        <v>0</v>
      </c>
      <c r="E499" s="36">
        <v>0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f t="shared" si="124"/>
        <v>29000</v>
      </c>
      <c r="M499" s="37">
        <v>29000</v>
      </c>
      <c r="N499" s="37"/>
      <c r="O499" s="36">
        <v>0</v>
      </c>
      <c r="P499" s="36">
        <v>0</v>
      </c>
      <c r="Q499" s="84">
        <v>0</v>
      </c>
    </row>
    <row r="500" spans="1:17" ht="12.75">
      <c r="A500" s="83">
        <v>92605</v>
      </c>
      <c r="B500" s="14" t="s">
        <v>113</v>
      </c>
      <c r="C500" s="38">
        <f aca="true" t="shared" si="140" ref="C500:K500">SUM(C501:C504)</f>
        <v>95800</v>
      </c>
      <c r="D500" s="38">
        <f t="shared" si="140"/>
        <v>95800</v>
      </c>
      <c r="E500" s="38">
        <f t="shared" si="140"/>
        <v>0</v>
      </c>
      <c r="F500" s="38">
        <f t="shared" si="140"/>
        <v>8800</v>
      </c>
      <c r="G500" s="38">
        <f t="shared" si="140"/>
        <v>87000</v>
      </c>
      <c r="H500" s="38">
        <f t="shared" si="140"/>
        <v>0</v>
      </c>
      <c r="I500" s="38">
        <f t="shared" si="140"/>
        <v>0</v>
      </c>
      <c r="J500" s="38">
        <f t="shared" si="140"/>
        <v>0</v>
      </c>
      <c r="K500" s="38">
        <f t="shared" si="140"/>
        <v>0</v>
      </c>
      <c r="L500" s="38">
        <f t="shared" si="124"/>
        <v>0</v>
      </c>
      <c r="M500" s="38">
        <f>SUM(M501:M504)</f>
        <v>0</v>
      </c>
      <c r="N500" s="38">
        <f>SUM(N501:N504)</f>
        <v>0</v>
      </c>
      <c r="O500" s="38">
        <f>SUM(O501:O504)</f>
        <v>0</v>
      </c>
      <c r="P500" s="38">
        <f>SUM(P501:P504)</f>
        <v>0</v>
      </c>
      <c r="Q500" s="75">
        <f>SUM(Q501:Q504)</f>
        <v>0</v>
      </c>
    </row>
    <row r="501" spans="1:17" s="5" customFormat="1" ht="45">
      <c r="A501" s="68">
        <v>2830</v>
      </c>
      <c r="B501" s="10" t="s">
        <v>127</v>
      </c>
      <c r="C501" s="36">
        <f>D501+L501</f>
        <v>87000</v>
      </c>
      <c r="D501" s="36">
        <f aca="true" t="shared" si="141" ref="D501:D510">SUM(E501:K501)</f>
        <v>87000</v>
      </c>
      <c r="E501" s="36">
        <v>0</v>
      </c>
      <c r="F501" s="36">
        <v>0</v>
      </c>
      <c r="G501" s="36">
        <v>87000</v>
      </c>
      <c r="H501" s="36">
        <v>0</v>
      </c>
      <c r="I501" s="36">
        <v>0</v>
      </c>
      <c r="J501" s="36">
        <v>0</v>
      </c>
      <c r="K501" s="36">
        <v>0</v>
      </c>
      <c r="L501" s="36">
        <f t="shared" si="124"/>
        <v>0</v>
      </c>
      <c r="M501" s="36">
        <v>0</v>
      </c>
      <c r="N501" s="36">
        <v>0</v>
      </c>
      <c r="O501" s="36">
        <v>0</v>
      </c>
      <c r="P501" s="36">
        <v>0</v>
      </c>
      <c r="Q501" s="84">
        <v>0</v>
      </c>
    </row>
    <row r="502" spans="1:17" s="5" customFormat="1" ht="12.75">
      <c r="A502" s="68">
        <v>4210</v>
      </c>
      <c r="B502" s="10" t="s">
        <v>22</v>
      </c>
      <c r="C502" s="36">
        <f>D502+L502</f>
        <v>6300</v>
      </c>
      <c r="D502" s="36">
        <f t="shared" si="141"/>
        <v>6300</v>
      </c>
      <c r="E502" s="36">
        <v>0</v>
      </c>
      <c r="F502" s="36">
        <v>6300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f t="shared" si="124"/>
        <v>0</v>
      </c>
      <c r="M502" s="36">
        <v>0</v>
      </c>
      <c r="N502" s="36">
        <v>0</v>
      </c>
      <c r="O502" s="36">
        <v>0</v>
      </c>
      <c r="P502" s="36">
        <v>0</v>
      </c>
      <c r="Q502" s="84">
        <v>0</v>
      </c>
    </row>
    <row r="503" spans="1:17" s="5" customFormat="1" ht="12.75">
      <c r="A503" s="68">
        <v>4300</v>
      </c>
      <c r="B503" s="10" t="s">
        <v>25</v>
      </c>
      <c r="C503" s="36">
        <f>D503+L503</f>
        <v>500</v>
      </c>
      <c r="D503" s="36">
        <f t="shared" si="141"/>
        <v>500</v>
      </c>
      <c r="E503" s="36">
        <v>0</v>
      </c>
      <c r="F503" s="36">
        <v>500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f t="shared" si="124"/>
        <v>0</v>
      </c>
      <c r="M503" s="36">
        <v>0</v>
      </c>
      <c r="N503" s="36">
        <v>0</v>
      </c>
      <c r="O503" s="36">
        <v>0</v>
      </c>
      <c r="P503" s="36">
        <v>0</v>
      </c>
      <c r="Q503" s="84">
        <v>0</v>
      </c>
    </row>
    <row r="504" spans="1:17" s="5" customFormat="1" ht="12.75">
      <c r="A504" s="68">
        <v>4430</v>
      </c>
      <c r="B504" s="10" t="s">
        <v>23</v>
      </c>
      <c r="C504" s="36">
        <f>D504+L504</f>
        <v>2000</v>
      </c>
      <c r="D504" s="36">
        <f t="shared" si="141"/>
        <v>2000</v>
      </c>
      <c r="E504" s="36">
        <v>0</v>
      </c>
      <c r="F504" s="36">
        <v>2000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f t="shared" si="124"/>
        <v>0</v>
      </c>
      <c r="M504" s="36">
        <v>0</v>
      </c>
      <c r="N504" s="36">
        <v>0</v>
      </c>
      <c r="O504" s="36">
        <v>0</v>
      </c>
      <c r="P504" s="36">
        <v>0</v>
      </c>
      <c r="Q504" s="84">
        <v>0</v>
      </c>
    </row>
    <row r="505" spans="1:17" s="9" customFormat="1" ht="18" customHeight="1">
      <c r="A505" s="83">
        <v>92695</v>
      </c>
      <c r="B505" s="11" t="s">
        <v>21</v>
      </c>
      <c r="C505" s="38">
        <f aca="true" t="shared" si="142" ref="C505:K505">SUM(C506:C510)</f>
        <v>75571.94</v>
      </c>
      <c r="D505" s="38">
        <f t="shared" si="142"/>
        <v>18271.94</v>
      </c>
      <c r="E505" s="38">
        <f t="shared" si="142"/>
        <v>500</v>
      </c>
      <c r="F505" s="38">
        <f t="shared" si="142"/>
        <v>17771.94</v>
      </c>
      <c r="G505" s="38">
        <f t="shared" si="142"/>
        <v>0</v>
      </c>
      <c r="H505" s="38">
        <f t="shared" si="142"/>
        <v>0</v>
      </c>
      <c r="I505" s="38">
        <f t="shared" si="142"/>
        <v>0</v>
      </c>
      <c r="J505" s="38">
        <f t="shared" si="142"/>
        <v>0</v>
      </c>
      <c r="K505" s="38">
        <f t="shared" si="142"/>
        <v>0</v>
      </c>
      <c r="L505" s="38">
        <f aca="true" t="shared" si="143" ref="L505:L510">P505+O505+M505+Q505</f>
        <v>57300</v>
      </c>
      <c r="M505" s="38">
        <f>SUM(M506:M510)</f>
        <v>57300</v>
      </c>
      <c r="N505" s="38">
        <f>SUM(N506:N510)</f>
        <v>0</v>
      </c>
      <c r="O505" s="38">
        <f>SUM(O506:O510)</f>
        <v>0</v>
      </c>
      <c r="P505" s="38">
        <f>SUM(P506:P510)</f>
        <v>0</v>
      </c>
      <c r="Q505" s="75">
        <f>SUM(Q506:Q510)</f>
        <v>0</v>
      </c>
    </row>
    <row r="506" spans="1:17" s="5" customFormat="1" ht="12.75">
      <c r="A506" s="68">
        <v>4170</v>
      </c>
      <c r="B506" s="10" t="s">
        <v>27</v>
      </c>
      <c r="C506" s="36">
        <f>D506+L506</f>
        <v>500</v>
      </c>
      <c r="D506" s="36">
        <f t="shared" si="141"/>
        <v>500</v>
      </c>
      <c r="E506" s="36">
        <v>500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f t="shared" si="143"/>
        <v>0</v>
      </c>
      <c r="M506" s="36">
        <v>0</v>
      </c>
      <c r="N506" s="36">
        <v>0</v>
      </c>
      <c r="O506" s="36">
        <v>0</v>
      </c>
      <c r="P506" s="36">
        <v>0</v>
      </c>
      <c r="Q506" s="84">
        <v>0</v>
      </c>
    </row>
    <row r="507" spans="1:17" s="5" customFormat="1" ht="12.75">
      <c r="A507" s="68">
        <v>4210</v>
      </c>
      <c r="B507" s="10" t="s">
        <v>22</v>
      </c>
      <c r="C507" s="36">
        <f>D507+L507</f>
        <v>7471.94</v>
      </c>
      <c r="D507" s="36">
        <f t="shared" si="141"/>
        <v>7471.94</v>
      </c>
      <c r="E507" s="36">
        <v>0</v>
      </c>
      <c r="F507" s="36">
        <v>7471.94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f t="shared" si="143"/>
        <v>0</v>
      </c>
      <c r="M507" s="36">
        <v>0</v>
      </c>
      <c r="N507" s="36">
        <v>0</v>
      </c>
      <c r="O507" s="36">
        <v>0</v>
      </c>
      <c r="P507" s="36">
        <v>0</v>
      </c>
      <c r="Q507" s="84">
        <v>0</v>
      </c>
    </row>
    <row r="508" spans="1:17" s="5" customFormat="1" ht="12.75">
      <c r="A508" s="81">
        <v>4300</v>
      </c>
      <c r="B508" s="21" t="s">
        <v>25</v>
      </c>
      <c r="C508" s="42">
        <f>D508+L508</f>
        <v>10300</v>
      </c>
      <c r="D508" s="36">
        <f t="shared" si="141"/>
        <v>10300</v>
      </c>
      <c r="E508" s="36">
        <v>0</v>
      </c>
      <c r="F508" s="36">
        <v>10300</v>
      </c>
      <c r="G508" s="36">
        <v>0</v>
      </c>
      <c r="H508" s="36">
        <v>0</v>
      </c>
      <c r="I508" s="42">
        <v>0</v>
      </c>
      <c r="J508" s="42">
        <v>0</v>
      </c>
      <c r="K508" s="42">
        <v>0</v>
      </c>
      <c r="L508" s="42">
        <f t="shared" si="143"/>
        <v>0</v>
      </c>
      <c r="M508" s="42">
        <v>0</v>
      </c>
      <c r="N508" s="42">
        <v>0</v>
      </c>
      <c r="O508" s="42">
        <v>0</v>
      </c>
      <c r="P508" s="42">
        <v>0</v>
      </c>
      <c r="Q508" s="92">
        <v>0</v>
      </c>
    </row>
    <row r="509" spans="1:17" s="5" customFormat="1" ht="12.75">
      <c r="A509" s="88">
        <v>6050</v>
      </c>
      <c r="B509" s="13" t="s">
        <v>31</v>
      </c>
      <c r="C509" s="42">
        <f>D509+L509</f>
        <v>21300</v>
      </c>
      <c r="D509" s="36">
        <v>0</v>
      </c>
      <c r="E509" s="36">
        <v>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42">
        <f t="shared" si="143"/>
        <v>21300</v>
      </c>
      <c r="M509" s="46">
        <v>21300</v>
      </c>
      <c r="N509" s="36">
        <v>0</v>
      </c>
      <c r="O509" s="36">
        <v>0</v>
      </c>
      <c r="P509" s="36">
        <v>0</v>
      </c>
      <c r="Q509" s="84">
        <v>0</v>
      </c>
    </row>
    <row r="510" spans="1:17" s="5" customFormat="1" ht="23.25" thickBot="1">
      <c r="A510" s="69">
        <v>6060</v>
      </c>
      <c r="B510" s="12" t="s">
        <v>37</v>
      </c>
      <c r="C510" s="40">
        <f>D510+L510</f>
        <v>36000</v>
      </c>
      <c r="D510" s="36">
        <f t="shared" si="141"/>
        <v>0</v>
      </c>
      <c r="E510" s="36">
        <v>0</v>
      </c>
      <c r="F510" s="36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f t="shared" si="143"/>
        <v>36000</v>
      </c>
      <c r="M510" s="40">
        <v>36000</v>
      </c>
      <c r="N510" s="40">
        <v>0</v>
      </c>
      <c r="O510" s="40">
        <v>0</v>
      </c>
      <c r="P510" s="40">
        <v>0</v>
      </c>
      <c r="Q510" s="85">
        <v>0</v>
      </c>
    </row>
    <row r="511" spans="1:17" s="31" customFormat="1" ht="24.75" customHeight="1" thickBot="1">
      <c r="A511" s="116" t="s">
        <v>107</v>
      </c>
      <c r="B511" s="117"/>
      <c r="C511" s="53">
        <f aca="true" t="shared" si="144" ref="C511:Q511">C10+C26+C44+C54+C74+C81+C134+C141+C168+C171+C174+C277+C290+C405+C433+C444+C478+C490</f>
        <v>24421745.25</v>
      </c>
      <c r="D511" s="53">
        <f t="shared" si="144"/>
        <v>19215054.98</v>
      </c>
      <c r="E511" s="53">
        <f t="shared" si="144"/>
        <v>9219575</v>
      </c>
      <c r="F511" s="53">
        <f t="shared" si="144"/>
        <v>3805976.9799999995</v>
      </c>
      <c r="G511" s="53">
        <f t="shared" si="144"/>
        <v>728568</v>
      </c>
      <c r="H511" s="53">
        <f t="shared" si="144"/>
        <v>4890945</v>
      </c>
      <c r="I511" s="53">
        <f t="shared" si="144"/>
        <v>69990</v>
      </c>
      <c r="J511" s="53">
        <f t="shared" si="144"/>
        <v>0</v>
      </c>
      <c r="K511" s="53">
        <f t="shared" si="144"/>
        <v>500000</v>
      </c>
      <c r="L511" s="53">
        <f t="shared" si="144"/>
        <v>5206690.2700000005</v>
      </c>
      <c r="M511" s="53">
        <f t="shared" si="144"/>
        <v>5206690.2700000005</v>
      </c>
      <c r="N511" s="53">
        <f t="shared" si="144"/>
        <v>3304235.33</v>
      </c>
      <c r="O511" s="53">
        <f t="shared" si="144"/>
        <v>0</v>
      </c>
      <c r="P511" s="53">
        <f t="shared" si="144"/>
        <v>0</v>
      </c>
      <c r="Q511" s="54">
        <f t="shared" si="144"/>
        <v>0</v>
      </c>
    </row>
  </sheetData>
  <sheetProtection/>
  <autoFilter ref="A4:Q511"/>
  <mergeCells count="23">
    <mergeCell ref="A511:B511"/>
    <mergeCell ref="J7:J8"/>
    <mergeCell ref="K7:K8"/>
    <mergeCell ref="M7:M8"/>
    <mergeCell ref="A7:A8"/>
    <mergeCell ref="A2:Q2"/>
    <mergeCell ref="B5:B8"/>
    <mergeCell ref="L6:L8"/>
    <mergeCell ref="E6:K6"/>
    <mergeCell ref="M6:Q6"/>
    <mergeCell ref="E7:E8"/>
    <mergeCell ref="C5:C8"/>
    <mergeCell ref="D6:D8"/>
    <mergeCell ref="M1:N1"/>
    <mergeCell ref="P1:Q1"/>
    <mergeCell ref="F7:F8"/>
    <mergeCell ref="G7:G8"/>
    <mergeCell ref="H7:H8"/>
    <mergeCell ref="I7:I8"/>
    <mergeCell ref="D5:Q5"/>
    <mergeCell ref="O7:O8"/>
    <mergeCell ref="P7:P8"/>
    <mergeCell ref="Q7:Q8"/>
  </mergeCells>
  <printOptions horizontalCentered="1"/>
  <pageMargins left="0" right="0" top="0.5905511811023623" bottom="0.7086614173228347" header="0.5118110236220472" footer="0.11811023622047245"/>
  <pageSetup horizontalDpi="300" verticalDpi="300" orientation="landscape" paperSize="9" scale="7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2013-01-31T13:33:57Z</cp:lastPrinted>
  <dcterms:created xsi:type="dcterms:W3CDTF">2011-10-31T17:25:15Z</dcterms:created>
  <dcterms:modified xsi:type="dcterms:W3CDTF">2013-01-31T13:37:34Z</dcterms:modified>
  <cp:category/>
  <cp:version/>
  <cp:contentType/>
  <cp:contentStatus/>
</cp:coreProperties>
</file>